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ummary" sheetId="2" r:id="rId1"/>
    <sheet name="RecurringTransactions" sheetId="1" r:id="rId2"/>
    <sheet name="Bank A" sheetId="4" r:id="rId3"/>
    <sheet name="Bank B" sheetId="5" r:id="rId4"/>
    <sheet name="Bank C" sheetId="6" r:id="rId5"/>
    <sheet name="Bank D" sheetId="7" r:id="rId6"/>
    <sheet name="Bank E" sheetId="8" r:id="rId7"/>
  </sheets>
  <definedNames>
    <definedName name="BankList">OFFSET(Summary!$M$3,0,0,1,COUNTA(Summary!$3:$3)-4)</definedName>
    <definedName name="currentdate">Summary!$D$3</definedName>
    <definedName name="Frequency">RecurringTransactions!$I$4:$I$6</definedName>
    <definedName name="_xlnm.Print_Area" localSheetId="0">Summary!$A$1:$I$38</definedName>
    <definedName name="transcount">RecurringTransactions!$I$8</definedName>
  </definedNames>
  <calcPr calcId="125725"/>
  <fileRecoveryPr repairLoad="1"/>
</workbook>
</file>

<file path=xl/calcChain.xml><?xml version="1.0" encoding="utf-8"?>
<calcChain xmlns="http://schemas.openxmlformats.org/spreadsheetml/2006/main">
  <c r="D3" i="2"/>
  <c r="I8" i="1"/>
  <c r="E6"/>
  <c r="Q5" i="2"/>
  <c r="N5"/>
  <c r="O4"/>
  <c r="M5"/>
  <c r="O5"/>
  <c r="P5"/>
  <c r="E12" i="1" l="1"/>
  <c r="Q6" i="2" s="1"/>
  <c r="Q7" s="1"/>
  <c r="E11" i="1"/>
  <c r="E10"/>
  <c r="E9"/>
  <c r="E8"/>
  <c r="E7"/>
  <c r="N6" i="2" s="1"/>
  <c r="N7" s="1"/>
  <c r="E4" i="1"/>
  <c r="E5"/>
  <c r="E3"/>
  <c r="G36" i="2" a="1"/>
  <c r="G34" a="1"/>
  <c r="G32" a="1"/>
  <c r="G28" a="1"/>
  <c r="G30" a="1"/>
  <c r="G35" a="1"/>
  <c r="G33" a="1"/>
  <c r="G29" a="1"/>
  <c r="G31" a="1"/>
  <c r="B35" a="1"/>
  <c r="B33" a="1"/>
  <c r="B31" a="1"/>
  <c r="B36" a="1"/>
  <c r="B34" a="1"/>
  <c r="B32" a="1"/>
  <c r="B30" a="1"/>
  <c r="B28" a="1"/>
  <c r="B29" a="1"/>
  <c r="G27" a="1"/>
  <c r="B27" a="1"/>
  <c r="P6" l="1"/>
  <c r="P7" s="1"/>
  <c r="O6"/>
  <c r="O7" s="1"/>
  <c r="G31"/>
  <c r="G29"/>
  <c r="G33"/>
  <c r="G35"/>
  <c r="G30"/>
  <c r="G28"/>
  <c r="G32"/>
  <c r="G34"/>
  <c r="G36"/>
  <c r="B29"/>
  <c r="B28"/>
  <c r="B30"/>
  <c r="B32"/>
  <c r="B34"/>
  <c r="B36"/>
  <c r="B31"/>
  <c r="B33"/>
  <c r="B35"/>
  <c r="G27"/>
  <c r="B27"/>
  <c r="M6"/>
  <c r="M7" s="1"/>
  <c r="E36" a="1"/>
  <c r="E34" a="1"/>
  <c r="E35" a="1"/>
  <c r="E32" a="1"/>
  <c r="E33" a="1"/>
  <c r="I28" a="1"/>
  <c r="I29" a="1"/>
  <c r="H28" a="1"/>
  <c r="H29" a="1"/>
  <c r="E29" a="1"/>
  <c r="E28" a="1"/>
  <c r="D28" a="1"/>
  <c r="D29" a="1"/>
  <c r="C28" a="1"/>
  <c r="C29" a="1"/>
  <c r="C27" a="1"/>
  <c r="E27" a="1"/>
  <c r="D27" a="1"/>
  <c r="E33" l="1"/>
  <c r="E32"/>
  <c r="E35"/>
  <c r="E34"/>
  <c r="E36"/>
  <c r="H36" a="1"/>
  <c r="H36" s="1"/>
  <c r="I36" a="1"/>
  <c r="I36" s="1"/>
  <c r="I29"/>
  <c r="I28"/>
  <c r="H30" a="1"/>
  <c r="H30" s="1"/>
  <c r="I30" a="1"/>
  <c r="I30" s="1"/>
  <c r="H31" a="1"/>
  <c r="H31" s="1"/>
  <c r="I31" a="1"/>
  <c r="I31" s="1"/>
  <c r="H32" a="1"/>
  <c r="H32" s="1"/>
  <c r="I32" a="1"/>
  <c r="I32" s="1"/>
  <c r="H33" a="1"/>
  <c r="H33" s="1"/>
  <c r="I33" a="1"/>
  <c r="I33" s="1"/>
  <c r="H34" a="1"/>
  <c r="H34" s="1"/>
  <c r="I34" a="1"/>
  <c r="I34" s="1"/>
  <c r="H35" a="1"/>
  <c r="H35" s="1"/>
  <c r="I35" a="1"/>
  <c r="I35" s="1"/>
  <c r="H29"/>
  <c r="H28"/>
  <c r="E28"/>
  <c r="E29"/>
  <c r="D29"/>
  <c r="D28"/>
  <c r="C29"/>
  <c r="C28"/>
  <c r="E27"/>
  <c r="D27"/>
  <c r="C27"/>
  <c r="D31" a="1"/>
  <c r="D36" a="1"/>
  <c r="D35" a="1"/>
  <c r="D33" a="1"/>
  <c r="C36" a="1"/>
  <c r="C35" a="1"/>
  <c r="C33" a="1"/>
  <c r="E31" a="1"/>
  <c r="D34" a="1"/>
  <c r="D32" a="1"/>
  <c r="C34" a="1"/>
  <c r="C32" a="1"/>
  <c r="C31" a="1"/>
  <c r="E30" a="1"/>
  <c r="C30" a="1"/>
  <c r="D30" a="1"/>
  <c r="I27" a="1"/>
  <c r="H27" a="1"/>
  <c r="C31" l="1"/>
  <c r="C32"/>
  <c r="C34"/>
  <c r="D32"/>
  <c r="D34"/>
  <c r="E31"/>
  <c r="C33"/>
  <c r="C35"/>
  <c r="C36"/>
  <c r="D33"/>
  <c r="D35"/>
  <c r="D36"/>
  <c r="D31"/>
  <c r="D30"/>
  <c r="C30"/>
  <c r="E30"/>
  <c r="H27"/>
  <c r="I27"/>
</calcChain>
</file>

<file path=xl/sharedStrings.xml><?xml version="1.0" encoding="utf-8"?>
<sst xmlns="http://schemas.openxmlformats.org/spreadsheetml/2006/main" count="74" uniqueCount="38">
  <si>
    <t>Bank A</t>
  </si>
  <si>
    <t>Bank B</t>
  </si>
  <si>
    <t>Bank C</t>
  </si>
  <si>
    <t>Bank D</t>
  </si>
  <si>
    <t>Bank E</t>
  </si>
  <si>
    <t>Bank</t>
  </si>
  <si>
    <t>Current Balance</t>
  </si>
  <si>
    <t>Upcoming Transactions</t>
  </si>
  <si>
    <t>Funds Available</t>
  </si>
  <si>
    <t>Amount</t>
  </si>
  <si>
    <t>Date</t>
  </si>
  <si>
    <t>Next Occurrence</t>
  </si>
  <si>
    <t>Current Date</t>
  </si>
  <si>
    <t>Days Ahead</t>
  </si>
  <si>
    <t>Description</t>
  </si>
  <si>
    <t>Type</t>
  </si>
  <si>
    <t>Monthly</t>
  </si>
  <si>
    <t>Annual</t>
  </si>
  <si>
    <t>One-Time</t>
  </si>
  <si>
    <t>Recurring Transactions</t>
  </si>
  <si>
    <t>Start Date</t>
  </si>
  <si>
    <t>CASH FLOW FORECAST</t>
  </si>
  <si>
    <t>UPCOMING EXPENSES</t>
  </si>
  <si>
    <t>INPUTS</t>
  </si>
  <si>
    <t>Largest Upcoming Expenses</t>
  </si>
  <si>
    <t>Expenses for Bank:</t>
  </si>
  <si>
    <t>Lease</t>
  </si>
  <si>
    <t>Taxes</t>
  </si>
  <si>
    <t>Sales Taxes</t>
  </si>
  <si>
    <t>Rent - A</t>
  </si>
  <si>
    <t>Rent - B</t>
  </si>
  <si>
    <t>Subscription A</t>
  </si>
  <si>
    <t>Rent - C</t>
  </si>
  <si>
    <t>Subscription B</t>
  </si>
  <si>
    <t>Rent - D</t>
  </si>
  <si>
    <t>Rent - E</t>
  </si>
  <si>
    <t>Outstanding Checks</t>
  </si>
  <si>
    <t>Check #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</si>
</sst>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44" fontId="2" fillId="2" borderId="0" xfId="1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44" fontId="1" fillId="0" borderId="0" xfId="1" applyFont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5" fillId="4" borderId="0" xfId="0" applyFont="1" applyFill="1"/>
    <xf numFmtId="0" fontId="8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/>
    </xf>
    <xf numFmtId="0" fontId="6" fillId="4" borderId="0" xfId="0" applyFont="1" applyFill="1"/>
    <xf numFmtId="0" fontId="4" fillId="4" borderId="0" xfId="0" applyFont="1" applyFill="1" applyAlignment="1">
      <alignment horizontal="center"/>
    </xf>
    <xf numFmtId="0" fontId="5" fillId="0" borderId="0" xfId="0" applyFont="1" applyFill="1" applyBorder="1"/>
    <xf numFmtId="0" fontId="9" fillId="4" borderId="2" xfId="0" applyFont="1" applyFill="1" applyBorder="1"/>
    <xf numFmtId="0" fontId="9" fillId="4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0" fillId="3" borderId="3" xfId="0" applyFont="1" applyFill="1" applyBorder="1"/>
    <xf numFmtId="0" fontId="11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4" borderId="0" xfId="0" applyFont="1" applyFill="1"/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0" fillId="0" borderId="0" xfId="0" applyNumberFormat="1"/>
    <xf numFmtId="44" fontId="2" fillId="0" borderId="0" xfId="1" applyFont="1" applyAlignment="1">
      <alignment horizontal="center"/>
    </xf>
    <xf numFmtId="44" fontId="6" fillId="5" borderId="1" xfId="1" applyFont="1" applyFill="1" applyBorder="1" applyProtection="1">
      <protection hidden="1"/>
    </xf>
    <xf numFmtId="44" fontId="7" fillId="5" borderId="1" xfId="1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/>
      <protection locked="0"/>
    </xf>
    <xf numFmtId="44" fontId="6" fillId="2" borderId="1" xfId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protection hidden="1"/>
    </xf>
    <xf numFmtId="0" fontId="6" fillId="4" borderId="0" xfId="0" applyFont="1" applyFill="1" applyProtection="1">
      <protection hidden="1"/>
    </xf>
    <xf numFmtId="14" fontId="6" fillId="4" borderId="0" xfId="0" applyNumberFormat="1" applyFont="1" applyFill="1" applyProtection="1">
      <protection hidden="1"/>
    </xf>
    <xf numFmtId="44" fontId="6" fillId="4" borderId="0" xfId="0" applyNumberFormat="1" applyFont="1" applyFill="1" applyProtection="1">
      <protection hidden="1"/>
    </xf>
    <xf numFmtId="44" fontId="6" fillId="4" borderId="0" xfId="1" applyFont="1" applyFill="1" applyProtection="1">
      <protection hidden="1"/>
    </xf>
    <xf numFmtId="0" fontId="5" fillId="4" borderId="0" xfId="0" applyFont="1" applyFill="1" applyBorder="1" applyAlignment="1" applyProtection="1">
      <protection hidden="1"/>
    </xf>
    <xf numFmtId="0" fontId="5" fillId="4" borderId="0" xfId="0" applyFont="1" applyFill="1" applyProtection="1">
      <protection hidden="1"/>
    </xf>
    <xf numFmtId="14" fontId="5" fillId="4" borderId="0" xfId="0" applyNumberFormat="1" applyFont="1" applyFill="1" applyProtection="1">
      <protection hidden="1"/>
    </xf>
    <xf numFmtId="44" fontId="5" fillId="4" borderId="0" xfId="0" applyNumberFormat="1" applyFont="1" applyFill="1" applyProtection="1">
      <protection hidden="1"/>
    </xf>
  </cellXfs>
  <cellStyles count="2">
    <cellStyle name="Currency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933646186394745"/>
          <c:y val="3.3052592622550746E-2"/>
          <c:w val="0.79855328068755338"/>
          <c:h val="0.72411269444045867"/>
        </c:manualLayout>
      </c:layout>
      <c:barChart>
        <c:barDir val="col"/>
        <c:grouping val="stacked"/>
        <c:ser>
          <c:idx val="1"/>
          <c:order val="0"/>
          <c:tx>
            <c:strRef>
              <c:f>Summary!$K$5</c:f>
              <c:strCache>
                <c:ptCount val="1"/>
                <c:pt idx="0">
                  <c:v>Outstanding Checks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effectLst>
              <a:outerShdw blurRad="50800" dist="38100" dir="13500000" algn="br" rotWithShape="0">
                <a:prstClr val="black">
                  <a:alpha val="40000"/>
                </a:prstClr>
              </a:outerShdw>
            </a:effectLst>
          </c:spPr>
          <c:cat>
            <c:strRef>
              <c:f>Summary!$M$3:$Q$3</c:f>
              <c:strCache>
                <c:ptCount val="5"/>
                <c:pt idx="0">
                  <c:v>Bank A</c:v>
                </c:pt>
                <c:pt idx="1">
                  <c:v>Bank B</c:v>
                </c:pt>
                <c:pt idx="2">
                  <c:v>Bank C</c:v>
                </c:pt>
                <c:pt idx="3">
                  <c:v>Bank D</c:v>
                </c:pt>
                <c:pt idx="4">
                  <c:v>Bank E</c:v>
                </c:pt>
              </c:strCache>
            </c:strRef>
          </c:cat>
          <c:val>
            <c:numRef>
              <c:f>Summary!$M$5:$Q$5</c:f>
              <c:numCache>
                <c:formatCode>_("$"* #,##0.00_);_("$"* \(#,##0.00\);_("$"* "-"??_);_(@_)</c:formatCode>
                <c:ptCount val="5"/>
                <c:pt idx="0">
                  <c:v>40795</c:v>
                </c:pt>
                <c:pt idx="1">
                  <c:v>0</c:v>
                </c:pt>
                <c:pt idx="2">
                  <c:v>0</c:v>
                </c:pt>
                <c:pt idx="3">
                  <c:v>3500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Summary!$K$6</c:f>
              <c:strCache>
                <c:ptCount val="1"/>
                <c:pt idx="0">
                  <c:v>Upcoming Transactions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effectLst>
              <a:outerShdw blurRad="50800" dist="38100" dir="13500000" algn="br" rotWithShape="0">
                <a:prstClr val="black">
                  <a:alpha val="40000"/>
                </a:prstClr>
              </a:outerShdw>
            </a:effectLst>
          </c:spPr>
          <c:cat>
            <c:strRef>
              <c:f>Summary!$M$3:$Q$3</c:f>
              <c:strCache>
                <c:ptCount val="5"/>
                <c:pt idx="0">
                  <c:v>Bank A</c:v>
                </c:pt>
                <c:pt idx="1">
                  <c:v>Bank B</c:v>
                </c:pt>
                <c:pt idx="2">
                  <c:v>Bank C</c:v>
                </c:pt>
                <c:pt idx="3">
                  <c:v>Bank D</c:v>
                </c:pt>
                <c:pt idx="4">
                  <c:v>Bank E</c:v>
                </c:pt>
              </c:strCache>
            </c:strRef>
          </c:cat>
          <c:val>
            <c:numRef>
              <c:f>Summary!$M$6:$Q$6</c:f>
              <c:numCache>
                <c:formatCode>_("$"* #,##0.00_);_("$"* \(#,##0.00\);_("$"* "-"??_);_(@_)</c:formatCode>
                <c:ptCount val="5"/>
                <c:pt idx="0">
                  <c:v>150000</c:v>
                </c:pt>
                <c:pt idx="1">
                  <c:v>15000</c:v>
                </c:pt>
                <c:pt idx="2">
                  <c:v>9000</c:v>
                </c:pt>
                <c:pt idx="3">
                  <c:v>7000</c:v>
                </c:pt>
                <c:pt idx="4">
                  <c:v>2500</c:v>
                </c:pt>
              </c:numCache>
            </c:numRef>
          </c:val>
        </c:ser>
        <c:ser>
          <c:idx val="3"/>
          <c:order val="2"/>
          <c:tx>
            <c:strRef>
              <c:f>Summary!$K$7</c:f>
              <c:strCache>
                <c:ptCount val="1"/>
                <c:pt idx="0">
                  <c:v>Funds Available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3500000" algn="br" rotWithShape="0">
                <a:prstClr val="black">
                  <a:alpha val="40000"/>
                </a:prstClr>
              </a:outerShdw>
            </a:effectLst>
          </c:spPr>
          <c:cat>
            <c:strRef>
              <c:f>Summary!$M$3:$Q$3</c:f>
              <c:strCache>
                <c:ptCount val="5"/>
                <c:pt idx="0">
                  <c:v>Bank A</c:v>
                </c:pt>
                <c:pt idx="1">
                  <c:v>Bank B</c:v>
                </c:pt>
                <c:pt idx="2">
                  <c:v>Bank C</c:v>
                </c:pt>
                <c:pt idx="3">
                  <c:v>Bank D</c:v>
                </c:pt>
                <c:pt idx="4">
                  <c:v>Bank E</c:v>
                </c:pt>
              </c:strCache>
            </c:strRef>
          </c:cat>
          <c:val>
            <c:numRef>
              <c:f>Summary!$M$7:$Q$7</c:f>
              <c:numCache>
                <c:formatCode>_("$"* #,##0.00_);_("$"* \(#,##0.00\);_("$"* "-"??_);_(@_)</c:formatCode>
                <c:ptCount val="5"/>
                <c:pt idx="0">
                  <c:v>59205</c:v>
                </c:pt>
                <c:pt idx="1">
                  <c:v>5000</c:v>
                </c:pt>
                <c:pt idx="2">
                  <c:v>-9000</c:v>
                </c:pt>
                <c:pt idx="3">
                  <c:v>14500</c:v>
                </c:pt>
                <c:pt idx="4">
                  <c:v>2500</c:v>
                </c:pt>
              </c:numCache>
            </c:numRef>
          </c:val>
        </c:ser>
        <c:gapWidth val="50"/>
        <c:overlap val="100"/>
        <c:axId val="117824896"/>
        <c:axId val="118629504"/>
      </c:barChart>
      <c:catAx>
        <c:axId val="117824896"/>
        <c:scaling>
          <c:orientation val="minMax"/>
        </c:scaling>
        <c:axPos val="b"/>
        <c:majorTickMark val="none"/>
        <c:tickLblPos val="low"/>
        <c:spPr>
          <a:ln>
            <a:noFill/>
          </a:ln>
        </c:spPr>
        <c:crossAx val="118629504"/>
        <c:crosses val="autoZero"/>
        <c:auto val="1"/>
        <c:lblAlgn val="ctr"/>
        <c:lblOffset val="100"/>
      </c:catAx>
      <c:valAx>
        <c:axId val="1186295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&quot;$&quot;* #,##0.00_);_(&quot;$&quot;* \(#,##0.00\);_(&quot;$&quot;* &quot;-&quot;??_);_(@_)" sourceLinked="0"/>
        <c:maj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17824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</c:dTable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</c:chart>
  <c:spPr>
    <a:solidFill>
      <a:schemeClr val="bg1"/>
    </a:solidFill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</xdr:colOff>
      <xdr:row>3</xdr:row>
      <xdr:rowOff>57152</xdr:rowOff>
    </xdr:from>
    <xdr:to>
      <xdr:col>8</xdr:col>
      <xdr:colOff>866775</xdr:colOff>
      <xdr:row>21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2:F12" insertRowShift="1" totalsRowShown="0" headerRowDxfId="7" dataDxfId="6">
  <autoFilter ref="A2:F12">
    <filterColumn colId="0"/>
    <filterColumn colId="1"/>
    <filterColumn colId="4"/>
  </autoFilter>
  <tableColumns count="6">
    <tableColumn id="5" name="Description" dataDxfId="5"/>
    <tableColumn id="6" name="Type" dataDxfId="2"/>
    <tableColumn id="1" name="Start Date" dataDxfId="0"/>
    <tableColumn id="2" name="Bank" dataDxfId="1"/>
    <tableColumn id="4" name="Next Occurrence" dataDxfId="4">
      <calculatedColumnFormula>IF(Table1[[#This Row],[Start Date]]="","",IF(Table1[[#This Row],[Type]]="Monthly",DATE(YEAR(Summary!$D$3),IF(DAY(Summary!$D$3)&gt;DAY(C3),MONTH(Summary!$D$3)+1,MONTH(Summary!$D$3)),DAY(C3)),IF(Table1[[#This Row],[Type]]="Annual",DATE(IF(YEAR(currentdate)&gt;YEAR(Table1[[#This Row],[Start Date]]),YEAR(Table1[[#This Row],[Start Date]])+1,YEAR(Table1[[#This Row],[Start Date]])),MONTH(Table1[[#This Row],[Start Date]]),DAY(Table1[[#This Row],[Start Date]])),Table1[[#This Row],[Start Date]])))</calculatedColumnFormula>
    </tableColumn>
    <tableColumn id="3" name="Amount" dataDxfId="3" dataCellStyle="Currency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38"/>
  <sheetViews>
    <sheetView showGridLines="0" tabSelected="1" zoomScale="85" zoomScaleNormal="85" workbookViewId="0">
      <selection activeCell="J42" sqref="J42"/>
    </sheetView>
  </sheetViews>
  <sheetFormatPr defaultRowHeight="15"/>
  <cols>
    <col min="1" max="1" width="1.7109375" style="16" customWidth="1"/>
    <col min="2" max="9" width="15.7109375" style="16" customWidth="1"/>
    <col min="10" max="11" width="9.140625" style="16"/>
    <col min="12" max="12" width="10.5703125" style="16" customWidth="1"/>
    <col min="13" max="17" width="15.7109375" style="16" customWidth="1"/>
    <col min="18" max="16384" width="9.140625" style="16"/>
  </cols>
  <sheetData>
    <row r="1" spans="1:17" ht="39.75" thickBot="1">
      <c r="A1" s="26"/>
      <c r="B1" s="27"/>
      <c r="C1" s="28" t="s">
        <v>21</v>
      </c>
      <c r="D1" s="28"/>
      <c r="E1" s="28"/>
      <c r="F1" s="28"/>
      <c r="G1" s="28"/>
      <c r="H1" s="28"/>
      <c r="I1" s="29"/>
    </row>
    <row r="2" spans="1:17" ht="15" customHeight="1">
      <c r="B2" s="17"/>
      <c r="C2" s="17"/>
      <c r="D2" s="17"/>
      <c r="E2" s="17"/>
      <c r="F2" s="17"/>
      <c r="G2" s="17"/>
      <c r="K2" s="34" t="s">
        <v>23</v>
      </c>
    </row>
    <row r="3" spans="1:17">
      <c r="C3" s="18" t="s">
        <v>12</v>
      </c>
      <c r="D3" s="45">
        <f ca="1">TODAY()</f>
        <v>42900</v>
      </c>
      <c r="F3" s="20" t="s">
        <v>13</v>
      </c>
      <c r="G3" s="46">
        <v>30</v>
      </c>
      <c r="L3" s="21"/>
      <c r="M3" s="42" t="s">
        <v>0</v>
      </c>
      <c r="N3" s="42" t="s">
        <v>1</v>
      </c>
      <c r="O3" s="42" t="s">
        <v>2</v>
      </c>
      <c r="P3" s="42" t="s">
        <v>3</v>
      </c>
      <c r="Q3" s="42" t="s">
        <v>4</v>
      </c>
    </row>
    <row r="4" spans="1:17" ht="15" customHeight="1">
      <c r="B4" s="17"/>
      <c r="C4" s="17"/>
      <c r="D4" s="17"/>
      <c r="E4" s="17"/>
      <c r="F4" s="17"/>
      <c r="G4" s="17"/>
      <c r="K4" s="32" t="s">
        <v>6</v>
      </c>
      <c r="L4" s="32"/>
      <c r="M4" s="43">
        <v>250000</v>
      </c>
      <c r="N4" s="43">
        <v>20000</v>
      </c>
      <c r="O4" s="43">
        <f ca="1">SUM(INDIRECT("'"&amp;O$3&amp;"'!E:E"))</f>
        <v>0</v>
      </c>
      <c r="P4" s="43">
        <v>25000</v>
      </c>
      <c r="Q4" s="43">
        <v>5000</v>
      </c>
    </row>
    <row r="5" spans="1:17">
      <c r="K5" s="32" t="s">
        <v>36</v>
      </c>
      <c r="L5" s="32"/>
      <c r="M5" s="40">
        <f ca="1">SUM(INDIRECT("'"&amp;M$3&amp;"'!B:B"))</f>
        <v>40795</v>
      </c>
      <c r="N5" s="40">
        <f ca="1">SUM(INDIRECT("'"&amp;N$3&amp;"'!B:B"))</f>
        <v>0</v>
      </c>
      <c r="O5" s="40">
        <f ca="1">SUM(INDIRECT("'"&amp;O$3&amp;"'!B:B"))</f>
        <v>0</v>
      </c>
      <c r="P5" s="40">
        <f ca="1">SUM(INDIRECT("'"&amp;P$3&amp;"'!B:B"))</f>
        <v>3500</v>
      </c>
      <c r="Q5" s="40">
        <f ca="1">SUM(INDIRECT("'"&amp;Q$3&amp;"'!B:B"))</f>
        <v>0</v>
      </c>
    </row>
    <row r="6" spans="1:17">
      <c r="K6" s="32" t="s">
        <v>7</v>
      </c>
      <c r="L6" s="32"/>
      <c r="M6" s="40">
        <f ca="1">SUMIFS(RecurringTransactions!$F:$F,RecurringTransactions!$D:$D,Summary!M$3,RecurringTransactions!$E:$E,"&lt;="&amp;currentdate+Summary!$G$3,RecurringTransactions!$E:$E,"&gt;"&amp;currentdate)</f>
        <v>150000</v>
      </c>
      <c r="N6" s="40">
        <f ca="1">SUMIFS(RecurringTransactions!$F:$F,RecurringTransactions!$D:$D,Summary!N$3,RecurringTransactions!$E:$E,"&lt;="&amp;currentdate+Summary!$G$3,RecurringTransactions!$E:$E,"&gt;"&amp;currentdate)</f>
        <v>15000</v>
      </c>
      <c r="O6" s="40">
        <f ca="1">SUMIFS(RecurringTransactions!$F:$F,RecurringTransactions!$D:$D,Summary!O$3,RecurringTransactions!$E:$E,"&lt;="&amp;currentdate+Summary!$G$3,RecurringTransactions!$E:$E,"&gt;"&amp;currentdate)</f>
        <v>9000</v>
      </c>
      <c r="P6" s="40">
        <f ca="1">SUMIFS(RecurringTransactions!$F:$F,RecurringTransactions!$D:$D,Summary!P$3,RecurringTransactions!$E:$E,"&lt;="&amp;currentdate+Summary!$G$3,RecurringTransactions!$E:$E,"&gt;"&amp;currentdate)</f>
        <v>7000</v>
      </c>
      <c r="Q6" s="40">
        <f ca="1">SUMIFS(RecurringTransactions!$F:$F,RecurringTransactions!$D:$D,Summary!Q$3,RecurringTransactions!$E:$E,"&lt;="&amp;currentdate+Summary!$G$3,RecurringTransactions!$E:$E,"&gt;"&amp;currentdate)</f>
        <v>2500</v>
      </c>
    </row>
    <row r="7" spans="1:17">
      <c r="K7" s="33" t="s">
        <v>8</v>
      </c>
      <c r="L7" s="33"/>
      <c r="M7" s="41">
        <f ca="1">M4-M5-M6</f>
        <v>59205</v>
      </c>
      <c r="N7" s="41">
        <f ca="1">N4-N5-N6</f>
        <v>5000</v>
      </c>
      <c r="O7" s="41">
        <f ca="1">O4-O5-O6</f>
        <v>-9000</v>
      </c>
      <c r="P7" s="41">
        <f ca="1">P4-P5-P6</f>
        <v>14500</v>
      </c>
      <c r="Q7" s="41">
        <f ca="1">Q4-Q5-Q6</f>
        <v>2500</v>
      </c>
    </row>
    <row r="24" spans="2:17" ht="18.75">
      <c r="B24" s="25" t="s">
        <v>22</v>
      </c>
      <c r="C24" s="25"/>
      <c r="D24" s="25"/>
      <c r="E24" s="25"/>
      <c r="F24" s="25"/>
      <c r="G24" s="25"/>
      <c r="H24" s="25"/>
      <c r="I24" s="25"/>
    </row>
    <row r="25" spans="2:17">
      <c r="B25" s="31" t="s">
        <v>24</v>
      </c>
      <c r="C25" s="31"/>
      <c r="D25" s="31"/>
      <c r="E25" s="31"/>
      <c r="G25" s="30" t="s">
        <v>25</v>
      </c>
      <c r="H25" s="44" t="s">
        <v>0</v>
      </c>
    </row>
    <row r="26" spans="2:17">
      <c r="B26" s="23" t="s">
        <v>14</v>
      </c>
      <c r="C26" s="23" t="s">
        <v>5</v>
      </c>
      <c r="D26" s="23" t="s">
        <v>10</v>
      </c>
      <c r="E26" s="23" t="s">
        <v>9</v>
      </c>
      <c r="G26" s="22" t="s">
        <v>14</v>
      </c>
      <c r="H26" s="22" t="s">
        <v>10</v>
      </c>
      <c r="I26" s="23" t="s">
        <v>9</v>
      </c>
    </row>
    <row r="27" spans="2:17" s="19" customFormat="1">
      <c r="B27" s="47" t="str">
        <f t="array" aca="1" ref="B27" ca="1">IFERROR(INDEX(INDIRECT("RecurringTransactions!A1:A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A1)),IF((INDIRECT("RecurringTransactions!E1:E"&amp;transcount)&gt;=currentdate)*(INDIRECT("RecurringTransactions!E1:E"&amp;transcount)&lt;=currentdate+$G$3)=1,INDIRECT("RecurringTransactions!F1:F"&amp;transcount)+ROW(INDIRECT("RecurringTransactions!F1:F"&amp;transcount)),""),0),1),"")</f>
        <v>Taxes</v>
      </c>
      <c r="C27" s="48" t="str">
        <f t="array" aca="1" ref="C27" ca="1">IF(B27="","",INDEX(INDIRECT("RecurringTransactions!d1:d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B1)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Bank A</v>
      </c>
      <c r="D27" s="49">
        <f t="array" aca="1" ref="D27" ca="1">IF(B27="","",INDEX(INDIRECT("RecurringTransactions!e1:e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C1)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42901</v>
      </c>
      <c r="E27" s="50">
        <f t="array" aca="1" ref="E27" ca="1">IF(B27="","",INDEX(INDIRECT("RecurringTransactions!f1:f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D1)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100000</v>
      </c>
      <c r="F27" s="48"/>
      <c r="G27" s="48" t="str">
        <f t="array" aca="1" ref="G27" ca="1">IFERROR(INDEX(INDIRECT("RecurringTransactions!A1:A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1)),1),"")</f>
        <v>Lease</v>
      </c>
      <c r="H27" s="49">
        <f t="array" aca="1" ref="H27" ca="1">IF(G27="","",IFERROR(INDEX(INDIRECT("RecurringTransactions!e1:e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1)),1),""))</f>
        <v>42903</v>
      </c>
      <c r="I27" s="51">
        <f t="array" aca="1" ref="I27" ca="1">IF(G27="","",IFERROR(INDEX(INDIRECT("RecurringTransactions!f1:f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1)),1),""))</f>
        <v>15000</v>
      </c>
      <c r="J27" s="16"/>
      <c r="K27" s="16"/>
      <c r="L27" s="16"/>
      <c r="M27" s="16"/>
      <c r="N27" s="16"/>
      <c r="O27" s="16"/>
      <c r="P27" s="16"/>
      <c r="Q27" s="16"/>
    </row>
    <row r="28" spans="2:17" s="19" customFormat="1" ht="12.75">
      <c r="B28" s="47" t="str">
        <f t="array" aca="1" ref="B28" ca="1">IFERROR(INDEX(INDIRECT("RecurringTransactions!A1:A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A2)),IF((INDIRECT("RecurringTransactions!E1:E"&amp;transcount)&gt;=currentdate)*(INDIRECT("RecurringTransactions!E1:E"&amp;transcount)&lt;=currentdate+$G$3)=1,INDIRECT("RecurringTransactions!F1:F"&amp;transcount)+ROW(INDIRECT("RecurringTransactions!F1:F"&amp;transcount)),""),0),1),"")</f>
        <v>Rent - A</v>
      </c>
      <c r="C28" s="48" t="str">
        <f t="array" aca="1" ref="C28" ca="1">IF(B28="","",INDEX(INDIRECT("RecurringTransactions!d1:d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B2)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Bank A</v>
      </c>
      <c r="D28" s="49">
        <f t="array" aca="1" ref="D28" ca="1">IF(B28="","",INDEX(INDIRECT("RecurringTransactions!e1:e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C2)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42907</v>
      </c>
      <c r="E28" s="50">
        <f t="array" aca="1" ref="E28" ca="1">IF(B28="","",INDEX(INDIRECT("RecurringTransactions!f1:f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D2)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35000</v>
      </c>
      <c r="F28" s="48"/>
      <c r="G28" s="48" t="str">
        <f t="array" aca="1" ref="G28" ca="1">IFERROR(INDEX(INDIRECT("RecurringTransactions!A1:A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2)),1),"")</f>
        <v>Rent - A</v>
      </c>
      <c r="H28" s="49">
        <f t="array" aca="1" ref="H28" ca="1">IF(G28="","",IFERROR(INDEX(INDIRECT("RecurringTransactions!e1:e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2)),1),""))</f>
        <v>42907</v>
      </c>
      <c r="I28" s="51">
        <f t="array" aca="1" ref="I28" ca="1">IF(G28="","",IFERROR(INDEX(INDIRECT("RecurringTransactions!f1:f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2)),1),""))</f>
        <v>35000</v>
      </c>
    </row>
    <row r="29" spans="2:17" s="19" customFormat="1" ht="12.75">
      <c r="B29" s="47" t="str">
        <f t="array" aca="1" ref="B29" ca="1">IFERROR(INDEX(INDIRECT("RecurringTransactions!A1:A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A3)),IF((INDIRECT("RecurringTransactions!E1:E"&amp;transcount)&gt;=currentdate)*(INDIRECT("RecurringTransactions!E1:E"&amp;transcount)&lt;=currentdate+$G$3)=1,INDIRECT("RecurringTransactions!F1:F"&amp;transcount)+ROW(INDIRECT("RecurringTransactions!F1:F"&amp;transcount)),""),0),1),"")</f>
        <v>Lease</v>
      </c>
      <c r="C29" s="48" t="str">
        <f t="array" aca="1" ref="C29" ca="1">IF(B29="","",INDEX(INDIRECT("RecurringTransactions!d1:d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B3)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Bank A</v>
      </c>
      <c r="D29" s="49">
        <f t="array" aca="1" ref="D29" ca="1">IF(B29="","",INDEX(INDIRECT("RecurringTransactions!e1:e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C3)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42903</v>
      </c>
      <c r="E29" s="50">
        <f t="array" aca="1" ref="E29" ca="1">IF(B29="","",INDEX(INDIRECT("RecurringTransactions!f1:f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D3)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15000</v>
      </c>
      <c r="F29" s="48"/>
      <c r="G29" s="48" t="str">
        <f t="array" aca="1" ref="G29" ca="1">IFERROR(INDEX(INDIRECT("RecurringTransactions!A1:A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3)),1),"")</f>
        <v>Taxes</v>
      </c>
      <c r="H29" s="49">
        <f t="array" aca="1" ref="H29" ca="1">IF(G29="","",IFERROR(INDEX(INDIRECT("RecurringTransactions!e1:e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3)),1),""))</f>
        <v>42901</v>
      </c>
      <c r="I29" s="51">
        <f t="array" aca="1" ref="I29" ca="1">IF(G29="","",IFERROR(INDEX(INDIRECT("RecurringTransactions!f1:f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3)),1),""))</f>
        <v>100000</v>
      </c>
    </row>
    <row r="30" spans="2:17" s="19" customFormat="1" ht="12.75">
      <c r="B30" s="47" t="str">
        <f t="array" aca="1" ref="B30" ca="1">IFERROR(INDEX(INDIRECT("RecurringTransactions!A1:A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A4)),IF((INDIRECT("RecurringTransactions!E1:E"&amp;transcount)&gt;=currentdate)*(INDIRECT("RecurringTransactions!E1:E"&amp;transcount)&lt;=currentdate+$G$3)=1,INDIRECT("RecurringTransactions!F1:F"&amp;transcount)+ROW(INDIRECT("RecurringTransactions!F1:F"&amp;transcount)),""),0),1),"")</f>
        <v>Rent - B</v>
      </c>
      <c r="C30" s="48" t="str">
        <f t="array" aca="1" ref="C30" ca="1">IF(B30="","",INDEX(INDIRECT("RecurringTransactions!d1:d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B4)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Bank B</v>
      </c>
      <c r="D30" s="49">
        <f t="array" aca="1" ref="D30" ca="1">IF(B30="","",INDEX(INDIRECT("RecurringTransactions!e1:e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C4)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42917</v>
      </c>
      <c r="E30" s="50">
        <f t="array" aca="1" ref="E30" ca="1">IF(B30="","",INDEX(INDIRECT("RecurringTransactions!f1:f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D4)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10000</v>
      </c>
      <c r="F30" s="48"/>
      <c r="G30" s="48" t="str">
        <f t="array" aca="1" ref="G30" ca="1">IFERROR(INDEX(INDIRECT("RecurringTransactions!A1:A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4)),1),"")</f>
        <v/>
      </c>
      <c r="H30" s="49" t="str">
        <f t="array" aca="1" ref="H30" ca="1">IF(G30="","",IFERROR(INDEX(INDIRECT("RecurringTransactions!e1:e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4)),1),""))</f>
        <v/>
      </c>
      <c r="I30" s="51" t="str">
        <f t="array" aca="1" ref="I30" ca="1">IF(G30="","",IFERROR(INDEX(INDIRECT("RecurringTransactions!f1:f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4)),1),""))</f>
        <v/>
      </c>
    </row>
    <row r="31" spans="2:17" s="19" customFormat="1" ht="12.75">
      <c r="B31" s="47" t="str">
        <f t="array" aca="1" ref="B31" ca="1">IFERROR(INDEX(INDIRECT("RecurringTransactions!A1:A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A5)),IF((INDIRECT("RecurringTransactions!E1:E"&amp;transcount)&gt;=currentdate)*(INDIRECT("RecurringTransactions!E1:E"&amp;transcount)&lt;=currentdate+$G$3)=1,INDIRECT("RecurringTransactions!F1:F"&amp;transcount)+ROW(INDIRECT("RecurringTransactions!F1:F"&amp;transcount)),""),0),1),"")</f>
        <v>Rent - C</v>
      </c>
      <c r="C31" s="48" t="str">
        <f t="array" aca="1" ref="C31" ca="1">IF(B31="","",INDEX(INDIRECT("RecurringTransactions!d1:d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B5)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Bank C</v>
      </c>
      <c r="D31" s="49">
        <f t="array" aca="1" ref="D31" ca="1">IF(B31="","",INDEX(INDIRECT("RecurringTransactions!e1:e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C5)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42917</v>
      </c>
      <c r="E31" s="50">
        <f t="array" aca="1" ref="E31" ca="1">IF(B31="","",INDEX(INDIRECT("RecurringTransactions!f1:f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D5)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8000</v>
      </c>
      <c r="F31" s="48"/>
      <c r="G31" s="48" t="str">
        <f t="array" aca="1" ref="G31" ca="1">IFERROR(INDEX(INDIRECT("RecurringTransactions!A1:A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5)),1),"")</f>
        <v/>
      </c>
      <c r="H31" s="49" t="str">
        <f t="array" aca="1" ref="H31" ca="1">IF(G31="","",IFERROR(INDEX(INDIRECT("RecurringTransactions!e1:e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5)),1),""))</f>
        <v/>
      </c>
      <c r="I31" s="51" t="str">
        <f t="array" aca="1" ref="I31" ca="1">IF(G31="","",IFERROR(INDEX(INDIRECT("RecurringTransactions!f1:f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5)),1),""))</f>
        <v/>
      </c>
    </row>
    <row r="32" spans="2:17" s="19" customFormat="1" ht="12.75">
      <c r="B32" s="47" t="str">
        <f t="array" aca="1" ref="B32" ca="1">IFERROR(INDEX(INDIRECT("RecurringTransactions!A1:A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A6)),IF((INDIRECT("RecurringTransactions!E1:E"&amp;transcount)&gt;=currentdate)*(INDIRECT("RecurringTransactions!E1:E"&amp;transcount)&lt;=currentdate+$G$3)=1,INDIRECT("RecurringTransactions!F1:F"&amp;transcount)+ROW(INDIRECT("RecurringTransactions!F1:F"&amp;transcount)),""),0),1),"")</f>
        <v>Rent - D</v>
      </c>
      <c r="C32" s="48" t="str">
        <f t="array" aca="1" ref="C32" ca="1">IF(B32="","",INDEX(INDIRECT("RecurringTransactions!d1:d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B6)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Bank D</v>
      </c>
      <c r="D32" s="49">
        <f t="array" aca="1" ref="D32" ca="1">IF(B32="","",INDEX(INDIRECT("RecurringTransactions!e1:e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C6)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42917</v>
      </c>
      <c r="E32" s="50">
        <f t="array" aca="1" ref="E32" ca="1">IF(B32="","",INDEX(INDIRECT("RecurringTransactions!f1:f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D6)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5000</v>
      </c>
      <c r="F32" s="48"/>
      <c r="G32" s="48" t="str">
        <f t="array" aca="1" ref="G32" ca="1">IFERROR(INDEX(INDIRECT("RecurringTransactions!A1:A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6)),1),"")</f>
        <v/>
      </c>
      <c r="H32" s="49" t="str">
        <f t="array" aca="1" ref="H32" ca="1">IF(G32="","",IFERROR(INDEX(INDIRECT("RecurringTransactions!e1:e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6)),1),""))</f>
        <v/>
      </c>
      <c r="I32" s="51" t="str">
        <f t="array" aca="1" ref="I32" ca="1">IF(G32="","",IFERROR(INDEX(INDIRECT("RecurringTransactions!f1:f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6)),1),""))</f>
        <v/>
      </c>
    </row>
    <row r="33" spans="2:17" s="19" customFormat="1" ht="12.75">
      <c r="B33" s="47" t="str">
        <f t="array" aca="1" ref="B33" ca="1">IFERROR(INDEX(INDIRECT("RecurringTransactions!A1:A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A7)),IF((INDIRECT("RecurringTransactions!E1:E"&amp;transcount)&gt;=currentdate)*(INDIRECT("RecurringTransactions!E1:E"&amp;transcount)&lt;=currentdate+$G$3)=1,INDIRECT("RecurringTransactions!F1:F"&amp;transcount)+ROW(INDIRECT("RecurringTransactions!F1:F"&amp;transcount)),""),0),1),"")</f>
        <v>Sales Taxes</v>
      </c>
      <c r="C33" s="48" t="str">
        <f t="array" aca="1" ref="C33" ca="1">IF(B33="","",INDEX(INDIRECT("RecurringTransactions!d1:d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B7)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Bank B</v>
      </c>
      <c r="D33" s="49">
        <f t="array" aca="1" ref="D33" ca="1">IF(B33="","",INDEX(INDIRECT("RecurringTransactions!e1:e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C7)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42901</v>
      </c>
      <c r="E33" s="50">
        <f t="array" aca="1" ref="E33" ca="1">IF(B33="","",INDEX(INDIRECT("RecurringTransactions!f1:f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D7)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5000</v>
      </c>
      <c r="F33" s="48"/>
      <c r="G33" s="48" t="str">
        <f t="array" aca="1" ref="G33" ca="1">IFERROR(INDEX(INDIRECT("RecurringTransactions!A1:A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7)),1),"")</f>
        <v/>
      </c>
      <c r="H33" s="49" t="str">
        <f t="array" aca="1" ref="H33" ca="1">IF(G33="","",IFERROR(INDEX(INDIRECT("RecurringTransactions!e1:e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7)),1),""))</f>
        <v/>
      </c>
      <c r="I33" s="51" t="str">
        <f t="array" aca="1" ref="I33" ca="1">IF(G33="","",IFERROR(INDEX(INDIRECT("RecurringTransactions!f1:f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7)),1),""))</f>
        <v/>
      </c>
    </row>
    <row r="34" spans="2:17" s="19" customFormat="1" ht="12.75">
      <c r="B34" s="47" t="str">
        <f t="array" aca="1" ref="B34" ca="1">IFERROR(INDEX(INDIRECT("RecurringTransactions!A1:A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A8)),IF((INDIRECT("RecurringTransactions!E1:E"&amp;transcount)&gt;=currentdate)*(INDIRECT("RecurringTransactions!E1:E"&amp;transcount)&lt;=currentdate+$G$3)=1,INDIRECT("RecurringTransactions!F1:F"&amp;transcount)+ROW(INDIRECT("RecurringTransactions!F1:F"&amp;transcount)),""),0),1),"")</f>
        <v>Rent - E</v>
      </c>
      <c r="C34" s="48" t="str">
        <f t="array" aca="1" ref="C34" ca="1">IF(B34="","",INDEX(INDIRECT("RecurringTransactions!d1:d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B8)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Bank E</v>
      </c>
      <c r="D34" s="49">
        <f t="array" aca="1" ref="D34" ca="1">IF(B34="","",INDEX(INDIRECT("RecurringTransactions!e1:e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C8)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42917</v>
      </c>
      <c r="E34" s="50">
        <f t="array" aca="1" ref="E34" ca="1">IF(B34="","",INDEX(INDIRECT("RecurringTransactions!f1:f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D8)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2500</v>
      </c>
      <c r="F34" s="48"/>
      <c r="G34" s="48" t="str">
        <f t="array" aca="1" ref="G34" ca="1">IFERROR(INDEX(INDIRECT("RecurringTransactions!A1:A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8)),1),"")</f>
        <v/>
      </c>
      <c r="H34" s="49" t="str">
        <f t="array" aca="1" ref="H34" ca="1">IF(G34="","",IFERROR(INDEX(INDIRECT("RecurringTransactions!e1:e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8)),1),""))</f>
        <v/>
      </c>
      <c r="I34" s="51" t="str">
        <f t="array" aca="1" ref="I34" ca="1">IF(G34="","",IFERROR(INDEX(INDIRECT("RecurringTransactions!f1:f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8)),1),""))</f>
        <v/>
      </c>
    </row>
    <row r="35" spans="2:17" s="19" customFormat="1" ht="12.75">
      <c r="B35" s="47" t="str">
        <f t="array" aca="1" ref="B35" ca="1">IFERROR(INDEX(INDIRECT("RecurringTransactions!A1:A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A9)),IF((INDIRECT("RecurringTransactions!E1:E"&amp;transcount)&gt;=currentdate)*(INDIRECT("RecurringTransactions!E1:E"&amp;transcount)&lt;=currentdate+$G$3)=1,INDIRECT("RecurringTransactions!F1:F"&amp;transcount)+ROW(INDIRECT("RecurringTransactions!F1:F"&amp;transcount)),""),0),1),"")</f>
        <v>Subscription B</v>
      </c>
      <c r="C35" s="48" t="str">
        <f t="array" aca="1" ref="C35" ca="1">IF(B35="","",INDEX(INDIRECT("RecurringTransactions!d1:d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B9)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Bank D</v>
      </c>
      <c r="D35" s="49">
        <f t="array" aca="1" ref="D35" ca="1">IF(B35="","",INDEX(INDIRECT("RecurringTransactions!e1:e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C9)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42901</v>
      </c>
      <c r="E35" s="50">
        <f t="array" aca="1" ref="E35" ca="1">IF(B35="","",INDEX(INDIRECT("RecurringTransactions!f1:f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D9)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2000</v>
      </c>
      <c r="F35" s="48"/>
      <c r="G35" s="48" t="str">
        <f t="array" aca="1" ref="G35" ca="1">IFERROR(INDEX(INDIRECT("RecurringTransactions!A1:A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9)),1),"")</f>
        <v/>
      </c>
      <c r="H35" s="49" t="str">
        <f t="array" aca="1" ref="H35" ca="1">IF(G35="","",IFERROR(INDEX(INDIRECT("RecurringTransactions!e1:e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9)),1),""))</f>
        <v/>
      </c>
      <c r="I35" s="51" t="str">
        <f t="array" aca="1" ref="I35" ca="1">IF(G35="","",IFERROR(INDEX(INDIRECT("RecurringTransactions!f1:f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9)),1),""))</f>
        <v/>
      </c>
    </row>
    <row r="36" spans="2:17" s="19" customFormat="1" ht="12.75">
      <c r="B36" s="47" t="str">
        <f t="array" aca="1" ref="B36" ca="1">IFERROR(INDEX(INDIRECT("RecurringTransactions!A1:A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A10)),IF((INDIRECT("RecurringTransactions!E1:E"&amp;transcount)&gt;=currentdate)*(INDIRECT("RecurringTransactions!E1:E"&amp;transcount)&lt;=currentdate+$G$3)=1,INDIRECT("RecurringTransactions!F1:F"&amp;transcount)+ROW(INDIRECT("RecurringTransactions!F1:F"&amp;transcount)),""),0),1),"")</f>
        <v>Subscription A</v>
      </c>
      <c r="C36" s="48" t="str">
        <f t="array" aca="1" ref="C36" ca="1">IF(B36="","",INDEX(INDIRECT("RecurringTransactions!d1:d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B10)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Bank C</v>
      </c>
      <c r="D36" s="49">
        <f t="array" aca="1" ref="D36" ca="1">IF(B36="","",INDEX(INDIRECT("RecurringTransactions!e1:e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C10)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42926</v>
      </c>
      <c r="E36" s="50">
        <f t="array" aca="1" ref="E36" ca="1">IF(B36="","",INDEX(INDIRECT("RecurringTransactions!f1:f"&amp;transcount),MATCH(LARGE(IF((INDIRECT("RecurringTransactions!E1:E"&amp;transcount)&gt;=currentdate)*(INDIRECT("RecurringTransactions!E1:E"&amp;transcount)&lt;=currentdate+$G$3)=1,INDIRECT("RecurringTransactions!F1:F"&amp;transcount)+ROW(INDIRECT("RecurringTransactions!F1:F"&amp;transcount)),""),ROW(D10)),IF((INDIRECT("RecurringTransactions!E1:E"&amp;transcount)&gt;=currentdate)*(INDIRECT("RecurringTransactions!E1:E"&amp;transcount)&lt;=currentdate+$G$3)=1,INDIRECT("RecurringTransactions!F1:F"&amp;transcount)+ROW(INDIRECT("RecurringTransactions!F1:F"&amp;transcount)),""),0),1))</f>
        <v>1000</v>
      </c>
      <c r="F36" s="48"/>
      <c r="G36" s="48" t="str">
        <f t="array" aca="1" ref="G36" ca="1">IFERROR(INDEX(INDIRECT("RecurringTransactions!A1:A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10)),1),"")</f>
        <v/>
      </c>
      <c r="H36" s="49" t="str">
        <f t="array" aca="1" ref="H36" ca="1">IF(G36="","",IFERROR(INDEX(INDIRECT("RecurringTransactions!e1:e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10)),1),""))</f>
        <v/>
      </c>
      <c r="I36" s="51" t="str">
        <f t="array" aca="1" ref="I36" ca="1">IF(G36="","",IFERROR(INDEX(INDIRECT("RecurringTransactions!f1:f"&amp;transcount),SMALL(IF((INDIRECT("RecurringTransactions!D1:D"&amp;transcount)=$H$25)*(INDIRECT("RecurringTransactions!E1:E"&amp;transcount)&lt;=(currentdate+$G$3))*(INDIRECT("RecurringTransactions!E1:E"&amp;transcount)&gt;=currentdate)=1,ROW(INDIRECT("RecurringTransactions!A1:A"&amp;transcount)),""),ROW(A10)),1),""))</f>
        <v/>
      </c>
    </row>
    <row r="37" spans="2:17">
      <c r="B37" s="52"/>
      <c r="C37" s="53"/>
      <c r="D37" s="54"/>
      <c r="E37" s="55"/>
      <c r="F37" s="53"/>
      <c r="G37" s="48"/>
      <c r="H37" s="49"/>
      <c r="I37" s="51"/>
      <c r="J37" s="19"/>
      <c r="K37" s="19"/>
      <c r="L37" s="19"/>
      <c r="M37" s="19"/>
      <c r="N37" s="19"/>
      <c r="O37" s="19"/>
      <c r="P37" s="19"/>
      <c r="Q37" s="19"/>
    </row>
    <row r="38" spans="2:17">
      <c r="B38" s="53"/>
      <c r="C38" s="53"/>
      <c r="D38" s="53"/>
      <c r="E38" s="53"/>
      <c r="F38" s="53"/>
      <c r="G38" s="53"/>
      <c r="H38" s="53"/>
      <c r="I38" s="53"/>
    </row>
  </sheetData>
  <sheetProtection password="C87B" sheet="1" objects="1" scenarios="1" formatCells="0" formatColumns="0" formatRows="0"/>
  <mergeCells count="7">
    <mergeCell ref="K6:L6"/>
    <mergeCell ref="K7:L7"/>
    <mergeCell ref="B24:I24"/>
    <mergeCell ref="B25:E25"/>
    <mergeCell ref="C1:H1"/>
    <mergeCell ref="K4:L4"/>
    <mergeCell ref="K5:L5"/>
  </mergeCells>
  <dataValidations count="1">
    <dataValidation type="list" allowBlank="1" showInputMessage="1" showErrorMessage="1" sqref="H25">
      <formula1>BankList</formula1>
    </dataValidation>
  </dataValidations>
  <pageMargins left="0.25" right="0.25" top="0.3" bottom="0.28000000000000003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12"/>
  <sheetViews>
    <sheetView showGridLines="0" workbookViewId="0">
      <pane ySplit="2" topLeftCell="A3" activePane="bottomLeft" state="frozen"/>
      <selection pane="bottomLeft" activeCell="J16" sqref="J16"/>
    </sheetView>
  </sheetViews>
  <sheetFormatPr defaultRowHeight="15"/>
  <cols>
    <col min="1" max="1" width="14.42578125" bestFit="1" customWidth="1"/>
    <col min="2" max="2" width="14.42578125" customWidth="1"/>
    <col min="3" max="3" width="17.7109375" style="38" bestFit="1" customWidth="1"/>
    <col min="4" max="4" width="16" customWidth="1"/>
    <col min="5" max="5" width="20.42578125" bestFit="1" customWidth="1"/>
    <col min="6" max="6" width="16" style="4" customWidth="1"/>
    <col min="8" max="8" width="15.28515625" customWidth="1"/>
    <col min="9" max="9" width="16" hidden="1" customWidth="1"/>
    <col min="10" max="10" width="16" customWidth="1"/>
  </cols>
  <sheetData>
    <row r="1" spans="1:9" s="3" customFormat="1" ht="15.75" thickBot="1">
      <c r="A1" s="24" t="s">
        <v>19</v>
      </c>
      <c r="B1" s="24"/>
      <c r="C1" s="24"/>
      <c r="D1" s="24"/>
      <c r="E1" s="24"/>
      <c r="F1" s="24"/>
    </row>
    <row r="2" spans="1:9" s="2" customFormat="1">
      <c r="A2" s="2" t="s">
        <v>14</v>
      </c>
      <c r="B2" s="7" t="s">
        <v>15</v>
      </c>
      <c r="C2" s="37" t="s">
        <v>20</v>
      </c>
      <c r="D2" s="2" t="s">
        <v>5</v>
      </c>
      <c r="E2" s="2" t="s">
        <v>11</v>
      </c>
      <c r="F2" s="39" t="s">
        <v>9</v>
      </c>
    </row>
    <row r="3" spans="1:9">
      <c r="A3" s="1" t="s">
        <v>26</v>
      </c>
      <c r="B3" s="1" t="s">
        <v>16</v>
      </c>
      <c r="C3" s="9">
        <v>42872</v>
      </c>
      <c r="D3" s="8" t="s">
        <v>0</v>
      </c>
      <c r="E3" s="9">
        <f ca="1">IF(Table1[[#This Row],[Start Date]]="","",IF(Table1[[#This Row],[Type]]="Monthly",DATE(YEAR(Summary!$D$3),IF(DAY(Summary!$D$3)&gt;DAY(C3),MONTH(Summary!$D$3)+1,MONTH(Summary!$D$3)),DAY(C3)),IF(Table1[[#This Row],[Type]]="Annual",DATE(IF(YEAR(currentdate)&gt;YEAR(Table1[[#This Row],[Start Date]]),YEAR(Table1[[#This Row],[Start Date]])+1,YEAR(Table1[[#This Row],[Start Date]])),MONTH(Table1[[#This Row],[Start Date]]),DAY(Table1[[#This Row],[Start Date]])),Table1[[#This Row],[Start Date]])))</f>
        <v>42903</v>
      </c>
      <c r="F3" s="10">
        <v>15000</v>
      </c>
    </row>
    <row r="4" spans="1:9">
      <c r="A4" s="12" t="s">
        <v>29</v>
      </c>
      <c r="B4" s="1" t="s">
        <v>16</v>
      </c>
      <c r="C4" s="9">
        <v>42876</v>
      </c>
      <c r="D4" s="8" t="s">
        <v>0</v>
      </c>
      <c r="E4" s="9">
        <f ca="1">IF(Table1[[#This Row],[Start Date]]="","",IF(Table1[[#This Row],[Type]]="Monthly",DATE(YEAR(Summary!$D$3),IF(DAY(Summary!$D$3)&gt;DAY(C4),MONTH(Summary!$D$3)+1,MONTH(Summary!$D$3)),DAY(C4)),IF(Table1[[#This Row],[Type]]="Annual",DATE(IF(YEAR(currentdate)&gt;YEAR(Table1[[#This Row],[Start Date]]),YEAR(Table1[[#This Row],[Start Date]])+1,YEAR(Table1[[#This Row],[Start Date]])),MONTH(Table1[[#This Row],[Start Date]]),DAY(Table1[[#This Row],[Start Date]])),Table1[[#This Row],[Start Date]])))</f>
        <v>42907</v>
      </c>
      <c r="F4" s="11">
        <v>35000</v>
      </c>
      <c r="I4" t="s">
        <v>16</v>
      </c>
    </row>
    <row r="5" spans="1:9">
      <c r="A5" s="12" t="s">
        <v>27</v>
      </c>
      <c r="B5" s="13" t="s">
        <v>17</v>
      </c>
      <c r="C5" s="9">
        <v>42901</v>
      </c>
      <c r="D5" s="8" t="s">
        <v>0</v>
      </c>
      <c r="E5" s="14">
        <f ca="1">IF(Table1[[#This Row],[Start Date]]="","",IF(Table1[[#This Row],[Type]]="Monthly",DATE(YEAR(Summary!$D$3),IF(DAY(Summary!$D$3)&gt;DAY(C5),MONTH(Summary!$D$3)+1,MONTH(Summary!$D$3)),DAY(C5)),IF(Table1[[#This Row],[Type]]="Annual",DATE(IF(YEAR(currentdate)&gt;YEAR(Table1[[#This Row],[Start Date]]),YEAR(Table1[[#This Row],[Start Date]])+1,YEAR(Table1[[#This Row],[Start Date]])),MONTH(Table1[[#This Row],[Start Date]]),DAY(Table1[[#This Row],[Start Date]])),Table1[[#This Row],[Start Date]])))</f>
        <v>42901</v>
      </c>
      <c r="F5" s="15">
        <v>100000</v>
      </c>
      <c r="I5" t="s">
        <v>17</v>
      </c>
    </row>
    <row r="6" spans="1:9">
      <c r="A6" s="35" t="s">
        <v>28</v>
      </c>
      <c r="B6" s="12" t="s">
        <v>16</v>
      </c>
      <c r="C6" s="36">
        <v>42901</v>
      </c>
      <c r="D6" s="12" t="s">
        <v>1</v>
      </c>
      <c r="E6" s="36">
        <f ca="1">IF(Table1[[#This Row],[Start Date]]="","",IF(Table1[[#This Row],[Type]]="Monthly",DATE(YEAR(Summary!$D$3),IF(DAY(Summary!$D$3)&gt;DAY(C6),MONTH(Summary!$D$3)+1,MONTH(Summary!$D$3)),DAY(C6)),IF(Table1[[#This Row],[Type]]="Annual",DATE(IF(YEAR(currentdate)&gt;YEAR(Table1[[#This Row],[Start Date]]),YEAR(Table1[[#This Row],[Start Date]])+1,YEAR(Table1[[#This Row],[Start Date]])),MONTH(Table1[[#This Row],[Start Date]]),DAY(Table1[[#This Row],[Start Date]])),Table1[[#This Row],[Start Date]])))</f>
        <v>42901</v>
      </c>
      <c r="F6" s="11">
        <v>5000</v>
      </c>
      <c r="I6" t="s">
        <v>18</v>
      </c>
    </row>
    <row r="7" spans="1:9">
      <c r="A7" s="35" t="s">
        <v>30</v>
      </c>
      <c r="B7" s="12" t="s">
        <v>16</v>
      </c>
      <c r="C7" s="36">
        <v>42887</v>
      </c>
      <c r="D7" s="12" t="s">
        <v>1</v>
      </c>
      <c r="E7" s="36">
        <f ca="1">IF(Table1[[#This Row],[Start Date]]="","",IF(Table1[[#This Row],[Type]]="Monthly",DATE(YEAR(Summary!$D$3),IF(DAY(Summary!$D$3)&gt;DAY(C7),MONTH(Summary!$D$3)+1,MONTH(Summary!$D$3)),DAY(C7)),IF(Table1[[#This Row],[Type]]="Annual",DATE(IF(YEAR(currentdate)&gt;YEAR(Table1[[#This Row],[Start Date]]),YEAR(Table1[[#This Row],[Start Date]])+1,YEAR(Table1[[#This Row],[Start Date]])),MONTH(Table1[[#This Row],[Start Date]]),DAY(Table1[[#This Row],[Start Date]])),Table1[[#This Row],[Start Date]])))</f>
        <v>42917</v>
      </c>
      <c r="F7" s="11">
        <v>10000</v>
      </c>
    </row>
    <row r="8" spans="1:9">
      <c r="A8" s="35" t="s">
        <v>31</v>
      </c>
      <c r="B8" s="12" t="s">
        <v>16</v>
      </c>
      <c r="C8" s="36">
        <v>42896</v>
      </c>
      <c r="D8" s="12" t="s">
        <v>2</v>
      </c>
      <c r="E8" s="36">
        <f ca="1">IF(Table1[[#This Row],[Start Date]]="","",IF(Table1[[#This Row],[Type]]="Monthly",DATE(YEAR(Summary!$D$3),IF(DAY(Summary!$D$3)&gt;DAY(C8),MONTH(Summary!$D$3)+1,MONTH(Summary!$D$3)),DAY(C8)),IF(Table1[[#This Row],[Type]]="Annual",DATE(IF(YEAR(currentdate)&gt;YEAR(Table1[[#This Row],[Start Date]]),YEAR(Table1[[#This Row],[Start Date]])+1,YEAR(Table1[[#This Row],[Start Date]])),MONTH(Table1[[#This Row],[Start Date]]),DAY(Table1[[#This Row],[Start Date]])),Table1[[#This Row],[Start Date]])))</f>
        <v>42926</v>
      </c>
      <c r="F8" s="11">
        <v>1000</v>
      </c>
      <c r="I8">
        <f>COUNTA(A:A)</f>
        <v>12</v>
      </c>
    </row>
    <row r="9" spans="1:9">
      <c r="A9" s="35" t="s">
        <v>32</v>
      </c>
      <c r="B9" s="12" t="s">
        <v>16</v>
      </c>
      <c r="C9" s="36">
        <v>42887</v>
      </c>
      <c r="D9" s="12" t="s">
        <v>2</v>
      </c>
      <c r="E9" s="36">
        <f ca="1">IF(Table1[[#This Row],[Start Date]]="","",IF(Table1[[#This Row],[Type]]="Monthly",DATE(YEAR(Summary!$D$3),IF(DAY(Summary!$D$3)&gt;DAY(C9),MONTH(Summary!$D$3)+1,MONTH(Summary!$D$3)),DAY(C9)),IF(Table1[[#This Row],[Type]]="Annual",DATE(IF(YEAR(currentdate)&gt;YEAR(Table1[[#This Row],[Start Date]]),YEAR(Table1[[#This Row],[Start Date]])+1,YEAR(Table1[[#This Row],[Start Date]])),MONTH(Table1[[#This Row],[Start Date]]),DAY(Table1[[#This Row],[Start Date]])),Table1[[#This Row],[Start Date]])))</f>
        <v>42917</v>
      </c>
      <c r="F9" s="11">
        <v>8000</v>
      </c>
    </row>
    <row r="10" spans="1:9">
      <c r="A10" s="12" t="s">
        <v>33</v>
      </c>
      <c r="B10" s="12" t="s">
        <v>16</v>
      </c>
      <c r="C10" s="36">
        <v>42901</v>
      </c>
      <c r="D10" s="12" t="s">
        <v>3</v>
      </c>
      <c r="E10" s="36">
        <f ca="1">IF(Table1[[#This Row],[Start Date]]="","",IF(Table1[[#This Row],[Type]]="Monthly",DATE(YEAR(Summary!$D$3),IF(DAY(Summary!$D$3)&gt;DAY(C10),MONTH(Summary!$D$3)+1,MONTH(Summary!$D$3)),DAY(C10)),IF(Table1[[#This Row],[Type]]="Annual",DATE(IF(YEAR(currentdate)&gt;YEAR(Table1[[#This Row],[Start Date]]),YEAR(Table1[[#This Row],[Start Date]])+1,YEAR(Table1[[#This Row],[Start Date]])),MONTH(Table1[[#This Row],[Start Date]]),DAY(Table1[[#This Row],[Start Date]])),Table1[[#This Row],[Start Date]])))</f>
        <v>42901</v>
      </c>
      <c r="F10" s="11">
        <v>2000</v>
      </c>
    </row>
    <row r="11" spans="1:9">
      <c r="A11" s="35" t="s">
        <v>34</v>
      </c>
      <c r="B11" s="12" t="s">
        <v>16</v>
      </c>
      <c r="C11" s="36">
        <v>42887</v>
      </c>
      <c r="D11" s="12" t="s">
        <v>3</v>
      </c>
      <c r="E11" s="36">
        <f ca="1">IF(Table1[[#This Row],[Start Date]]="","",IF(Table1[[#This Row],[Type]]="Monthly",DATE(YEAR(Summary!$D$3),IF(DAY(Summary!$D$3)&gt;DAY(C11),MONTH(Summary!$D$3)+1,MONTH(Summary!$D$3)),DAY(C11)),IF(Table1[[#This Row],[Type]]="Annual",DATE(IF(YEAR(currentdate)&gt;YEAR(Table1[[#This Row],[Start Date]]),YEAR(Table1[[#This Row],[Start Date]])+1,YEAR(Table1[[#This Row],[Start Date]])),MONTH(Table1[[#This Row],[Start Date]]),DAY(Table1[[#This Row],[Start Date]])),Table1[[#This Row],[Start Date]])))</f>
        <v>42917</v>
      </c>
      <c r="F11" s="11">
        <v>5000</v>
      </c>
    </row>
    <row r="12" spans="1:9">
      <c r="A12" s="35" t="s">
        <v>35</v>
      </c>
      <c r="B12" s="12" t="s">
        <v>16</v>
      </c>
      <c r="C12" s="36">
        <v>42887</v>
      </c>
      <c r="D12" s="12" t="s">
        <v>4</v>
      </c>
      <c r="E12" s="36">
        <f ca="1">IF(Table1[[#This Row],[Start Date]]="","",IF(Table1[[#This Row],[Type]]="Monthly",DATE(YEAR(Summary!$D$3),IF(DAY(Summary!$D$3)&gt;DAY(C12),MONTH(Summary!$D$3)+1,MONTH(Summary!$D$3)),DAY(C12)),IF(Table1[[#This Row],[Type]]="Annual",DATE(IF(YEAR(currentdate)&gt;YEAR(Table1[[#This Row],[Start Date]]),YEAR(Table1[[#This Row],[Start Date]])+1,YEAR(Table1[[#This Row],[Start Date]])),MONTH(Table1[[#This Row],[Start Date]]),DAY(Table1[[#This Row],[Start Date]])),Table1[[#This Row],[Start Date]])))</f>
        <v>42917</v>
      </c>
      <c r="F12" s="11">
        <v>2500</v>
      </c>
    </row>
  </sheetData>
  <mergeCells count="1">
    <mergeCell ref="A1:F1"/>
  </mergeCells>
  <dataValidations count="2">
    <dataValidation type="list" allowBlank="1" showInputMessage="1" showErrorMessage="1" sqref="D3:D12">
      <formula1>BankList</formula1>
    </dataValidation>
    <dataValidation type="list" allowBlank="1" showInputMessage="1" showErrorMessage="1" sqref="B3:B12">
      <formula1>Frequency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8"/>
  <sheetViews>
    <sheetView workbookViewId="0"/>
  </sheetViews>
  <sheetFormatPr defaultRowHeight="15"/>
  <cols>
    <col min="1" max="1" width="9.28515625" style="1" bestFit="1" customWidth="1"/>
    <col min="2" max="2" width="11.5703125" style="4" bestFit="1" customWidth="1"/>
  </cols>
  <sheetData>
    <row r="1" spans="1:2">
      <c r="A1" s="6" t="s">
        <v>37</v>
      </c>
      <c r="B1" s="5" t="s">
        <v>9</v>
      </c>
    </row>
    <row r="2" spans="1:2">
      <c r="A2" s="1">
        <v>1234</v>
      </c>
      <c r="B2" s="4">
        <v>100</v>
      </c>
    </row>
    <row r="3" spans="1:2">
      <c r="A3" s="1">
        <v>1235</v>
      </c>
      <c r="B3" s="4">
        <v>15000</v>
      </c>
    </row>
    <row r="4" spans="1:2">
      <c r="A4" s="1">
        <v>1236</v>
      </c>
      <c r="B4" s="4">
        <v>25000</v>
      </c>
    </row>
    <row r="5" spans="1:2">
      <c r="A5" s="1">
        <v>1237</v>
      </c>
      <c r="B5" s="4">
        <v>10</v>
      </c>
    </row>
    <row r="6" spans="1:2">
      <c r="A6" s="1">
        <v>1238</v>
      </c>
      <c r="B6" s="4">
        <v>250</v>
      </c>
    </row>
    <row r="7" spans="1:2">
      <c r="A7" s="1">
        <v>1239</v>
      </c>
      <c r="B7" s="4">
        <v>100</v>
      </c>
    </row>
    <row r="8" spans="1:2">
      <c r="A8" s="1">
        <v>1240</v>
      </c>
      <c r="B8" s="4">
        <v>335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1"/>
  <sheetViews>
    <sheetView workbookViewId="0">
      <selection activeCell="H25" sqref="H25"/>
    </sheetView>
  </sheetViews>
  <sheetFormatPr defaultRowHeight="15"/>
  <cols>
    <col min="1" max="1" width="9.140625" style="1"/>
    <col min="2" max="2" width="10.5703125" style="4" bestFit="1" customWidth="1"/>
  </cols>
  <sheetData>
    <row r="1" spans="1:2">
      <c r="A1" s="6" t="s">
        <v>37</v>
      </c>
      <c r="B1" s="5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1"/>
  <sheetViews>
    <sheetView workbookViewId="0"/>
  </sheetViews>
  <sheetFormatPr defaultRowHeight="15"/>
  <cols>
    <col min="1" max="1" width="9.140625" style="1"/>
    <col min="2" max="2" width="10.5703125" style="4" bestFit="1" customWidth="1"/>
  </cols>
  <sheetData>
    <row r="1" spans="1:2">
      <c r="A1" s="6" t="s">
        <v>37</v>
      </c>
      <c r="B1" s="5" t="s"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3"/>
  <sheetViews>
    <sheetView workbookViewId="0"/>
  </sheetViews>
  <sheetFormatPr defaultRowHeight="15"/>
  <cols>
    <col min="1" max="1" width="9.140625" style="1"/>
    <col min="2" max="2" width="10.5703125" style="4" bestFit="1" customWidth="1"/>
  </cols>
  <sheetData>
    <row r="1" spans="1:2">
      <c r="A1" s="6" t="s">
        <v>37</v>
      </c>
      <c r="B1" s="5" t="s">
        <v>9</v>
      </c>
    </row>
    <row r="2" spans="1:2">
      <c r="A2" s="1">
        <v>2222</v>
      </c>
      <c r="B2" s="4">
        <v>1000</v>
      </c>
    </row>
    <row r="3" spans="1:2">
      <c r="A3" s="1">
        <v>2223</v>
      </c>
      <c r="B3" s="4">
        <v>2500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B1"/>
  <sheetViews>
    <sheetView workbookViewId="0">
      <selection activeCell="E9" sqref="E9"/>
    </sheetView>
  </sheetViews>
  <sheetFormatPr defaultRowHeight="15"/>
  <cols>
    <col min="1" max="1" width="9.140625" style="1"/>
    <col min="2" max="2" width="10.5703125" style="4" bestFit="1" customWidth="1"/>
  </cols>
  <sheetData>
    <row r="1" spans="1:2">
      <c r="A1" s="6" t="s">
        <v>37</v>
      </c>
      <c r="B1" s="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Summary</vt:lpstr>
      <vt:lpstr>RecurringTransactions</vt:lpstr>
      <vt:lpstr>Bank A</vt:lpstr>
      <vt:lpstr>Bank B</vt:lpstr>
      <vt:lpstr>Bank C</vt:lpstr>
      <vt:lpstr>Bank D</vt:lpstr>
      <vt:lpstr>Bank E</vt:lpstr>
      <vt:lpstr>currentdate</vt:lpstr>
      <vt:lpstr>Frequency</vt:lpstr>
      <vt:lpstr>Summary!Print_Area</vt:lpstr>
      <vt:lpstr>transcount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</dc:creator>
  <cp:lastModifiedBy>David J</cp:lastModifiedBy>
  <cp:lastPrinted>2017-06-14T14:22:35Z</cp:lastPrinted>
  <dcterms:created xsi:type="dcterms:W3CDTF">2017-06-07T07:39:37Z</dcterms:created>
  <dcterms:modified xsi:type="dcterms:W3CDTF">2017-06-14T16:50:46Z</dcterms:modified>
</cp:coreProperties>
</file>