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Default Extension="png" ContentType="image/.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docProps/core.xml" Id="rId3" /><Relationship Type="http://schemas.openxmlformats.org/package/2006/relationships/metadata/thumbnail" Target="docProps/thumbnail.wmf" Id="rId2" /><Relationship Type="http://schemas.openxmlformats.org/officeDocument/2006/relationships/officeDocument" Target="xl/workbook.xml" Id="rId1" /><Relationship Type="http://schemas.openxmlformats.org/officeDocument/2006/relationships/extended-properties" Target="docProps/app.xml" Id="rId4" /><Relationship Type="http://schemas.microsoft.com/office/2006/relationships/ui/extensibility" Target="/customUI/customUI.xml" Id="R74b5a1da38844cd9" /><Relationship Type="http://schemas.microsoft.com/office/2007/relationships/ui/extensibility" Target="/customUI/customUI14.xml" Id="R1ee0394c8deb42e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8_{78CD2D22-25B4-4106-90D6-51D5702B8D3C}" xr6:coauthVersionLast="47" xr6:coauthVersionMax="47" xr10:uidLastSave="{00000000-0000-0000-0000-000000000000}"/>
  <bookViews>
    <workbookView xWindow="28680" yWindow="-120" windowWidth="27045" windowHeight="16440" xr2:uid="{02112F50-0DC8-4D46-8124-551F18163E40}"/>
  </bookViews>
  <sheets>
    <sheet name="DCF" sheetId="1" r:id="rId1"/>
  </sheets>
  <definedNames>
    <definedName name="discountrate">DCF!$B$2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8" i="1" s="1"/>
  <c r="F8" i="1" s="1"/>
  <c r="E9" i="1" s="1"/>
  <c r="D12" i="1"/>
  <c r="D8" i="1"/>
  <c r="D9" i="1"/>
  <c r="D10" i="1"/>
  <c r="D11" i="1"/>
  <c r="D13" i="1"/>
  <c r="D14" i="1"/>
  <c r="D15" i="1"/>
  <c r="D16" i="1"/>
  <c r="D17" i="1"/>
  <c r="D18" i="1"/>
  <c r="D19" i="1"/>
  <c r="D20" i="1"/>
  <c r="D21" i="1"/>
  <c r="D7" i="1"/>
  <c r="D2" i="1" l="1"/>
  <c r="H6" i="1"/>
  <c r="H7" i="1" s="1"/>
  <c r="H8" i="1" s="1"/>
  <c r="H9" i="1" s="1"/>
  <c r="H10" i="1" s="1"/>
  <c r="H11" i="1" s="1"/>
  <c r="H12" i="1" s="1"/>
  <c r="F9" i="1"/>
  <c r="E10" i="1" l="1"/>
  <c r="F10" i="1" s="1"/>
  <c r="H13" i="1"/>
  <c r="H14" i="1" s="1"/>
  <c r="H15" i="1" s="1"/>
  <c r="H16" i="1" s="1"/>
  <c r="H17" i="1" s="1"/>
  <c r="H18" i="1" s="1"/>
  <c r="H19" i="1" s="1"/>
  <c r="H20" i="1" s="1"/>
  <c r="H21" i="1" s="1"/>
  <c r="E11" i="1" l="1"/>
  <c r="F11" i="1" s="1"/>
  <c r="E12" i="1" l="1"/>
  <c r="F12" i="1" s="1"/>
  <c r="E13" i="1" s="1"/>
  <c r="F13" i="1" s="1"/>
  <c r="E14" i="1" s="1"/>
  <c r="F14" i="1" l="1"/>
  <c r="E15" i="1" s="1"/>
  <c r="F15" i="1" l="1"/>
  <c r="E16" i="1" l="1"/>
  <c r="F16" i="1" s="1"/>
  <c r="E17" i="1" l="1"/>
  <c r="F17" i="1" s="1"/>
  <c r="E18" i="1" l="1"/>
  <c r="F18" i="1" s="1"/>
  <c r="E19" i="1" l="1"/>
  <c r="F19" i="1" s="1"/>
  <c r="E20" i="1" l="1"/>
  <c r="F20" i="1" s="1"/>
  <c r="E21" i="1" l="1"/>
  <c r="F21" i="1" l="1"/>
</calcChain>
</file>

<file path=xl/sharedStrings.xml><?xml version="1.0" encoding="utf-8"?>
<sst xmlns="http://schemas.openxmlformats.org/spreadsheetml/2006/main" count="8" uniqueCount="8">
  <si>
    <t>Discount Rate</t>
  </si>
  <si>
    <t>Present Value</t>
  </si>
  <si>
    <t>Year</t>
  </si>
  <si>
    <t>Cash Flow</t>
  </si>
  <si>
    <t>Total</t>
  </si>
  <si>
    <t>Lump Sum</t>
  </si>
  <si>
    <t>Ending Balance</t>
  </si>
  <si>
    <t>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</si>
</sst>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164" fontId="0" fillId="0" borderId="0" xfId="0" applyNumberFormat="1"/>
    <xf numFmtId="164" fontId="0" fillId="0" borderId="1" xfId="1" applyFont="1" applyFill="1" applyBorder="1"/>
    <xf numFmtId="164" fontId="0" fillId="0" borderId="0" xfId="1" applyFont="1" applyFill="1" applyBorder="1"/>
    <xf numFmtId="0" fontId="0" fillId="0" borderId="0" xfId="0" applyFont="1" applyAlignment="1">
      <alignment horizontal="center"/>
    </xf>
    <xf numFmtId="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1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8DB8-C938-4F5C-96B2-1DC1700C165B}">
  <sheetPr codeName="Sheet1"/>
  <dimension ref="B1:H33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.42578125" customWidth="1"/>
    <col min="2" max="2" width="13.28515625" bestFit="1" customWidth="1"/>
    <col min="3" max="3" width="14.28515625" customWidth="1"/>
    <col min="4" max="6" width="15.28515625" customWidth="1"/>
    <col min="7" max="7" width="9.140625" customWidth="1"/>
    <col min="8" max="8" width="14.28515625" bestFit="1" customWidth="1"/>
  </cols>
  <sheetData>
    <row r="1" spans="2:8" x14ac:dyDescent="0.25">
      <c r="B1" t="s">
        <v>0</v>
      </c>
      <c r="D1" s="1" t="s">
        <v>4</v>
      </c>
      <c r="E1" s="1"/>
      <c r="F1" s="1"/>
    </row>
    <row r="2" spans="2:8" x14ac:dyDescent="0.25">
      <c r="B2" s="7">
        <v>0.05</v>
      </c>
      <c r="D2" s="4">
        <f>SUM(D6:D1000)</f>
        <v>1037965.8038180593</v>
      </c>
      <c r="E2" s="5"/>
      <c r="F2" s="5"/>
    </row>
    <row r="5" spans="2:8" x14ac:dyDescent="0.25">
      <c r="B5" s="6" t="s">
        <v>2</v>
      </c>
      <c r="C5" s="6" t="s">
        <v>3</v>
      </c>
      <c r="D5" s="6" t="s">
        <v>1</v>
      </c>
      <c r="E5" s="6" t="s">
        <v>7</v>
      </c>
      <c r="F5" s="6" t="s">
        <v>6</v>
      </c>
      <c r="H5" s="1" t="s">
        <v>5</v>
      </c>
    </row>
    <row r="6" spans="2:8" x14ac:dyDescent="0.25">
      <c r="B6" s="1">
        <v>0</v>
      </c>
      <c r="H6" s="8">
        <f>D2</f>
        <v>1037965.8038180593</v>
      </c>
    </row>
    <row r="7" spans="2:8" x14ac:dyDescent="0.25">
      <c r="B7" s="1">
        <v>1</v>
      </c>
      <c r="C7" s="2">
        <v>100000</v>
      </c>
      <c r="D7" s="2">
        <f t="shared" ref="D7:D31" si="0">C7*((1+discountrate)^-B7)</f>
        <v>95238.095238095237</v>
      </c>
      <c r="E7" s="2"/>
      <c r="F7" s="2">
        <f>C7+E7</f>
        <v>100000</v>
      </c>
      <c r="H7" s="3">
        <f t="shared" ref="H7:H31" si="1">H6*(1+discountrate)</f>
        <v>1089864.0940089624</v>
      </c>
    </row>
    <row r="8" spans="2:8" x14ac:dyDescent="0.25">
      <c r="B8" s="1">
        <v>2</v>
      </c>
      <c r="C8" s="2">
        <v>100000</v>
      </c>
      <c r="D8" s="2">
        <f t="shared" si="0"/>
        <v>90702.947845804985</v>
      </c>
      <c r="E8" s="2">
        <f t="shared" ref="E8:E31" si="2">F7*discountrate</f>
        <v>5000</v>
      </c>
      <c r="F8" s="2">
        <f>+C8+F7+E8</f>
        <v>205000</v>
      </c>
      <c r="H8" s="3">
        <f t="shared" si="1"/>
        <v>1144357.2987094105</v>
      </c>
    </row>
    <row r="9" spans="2:8" x14ac:dyDescent="0.25">
      <c r="B9" s="1">
        <v>3</v>
      </c>
      <c r="C9" s="2">
        <v>100000</v>
      </c>
      <c r="D9" s="2">
        <f t="shared" si="0"/>
        <v>86383.759853147596</v>
      </c>
      <c r="E9" s="2">
        <f t="shared" si="2"/>
        <v>10250</v>
      </c>
      <c r="F9" s="2">
        <f t="shared" ref="F9:F31" si="3">+C9+F8+E9</f>
        <v>315250</v>
      </c>
      <c r="H9" s="3">
        <f t="shared" si="1"/>
        <v>1201575.163644881</v>
      </c>
    </row>
    <row r="10" spans="2:8" x14ac:dyDescent="0.25">
      <c r="B10" s="1">
        <v>4</v>
      </c>
      <c r="C10" s="2">
        <v>100000</v>
      </c>
      <c r="D10" s="2">
        <f t="shared" si="0"/>
        <v>82270.247479188198</v>
      </c>
      <c r="E10" s="2">
        <f t="shared" si="2"/>
        <v>15762.5</v>
      </c>
      <c r="F10" s="2">
        <f t="shared" si="3"/>
        <v>431012.5</v>
      </c>
      <c r="H10" s="3">
        <f t="shared" si="1"/>
        <v>1261653.9218271251</v>
      </c>
    </row>
    <row r="11" spans="2:8" x14ac:dyDescent="0.25">
      <c r="B11" s="1">
        <v>5</v>
      </c>
      <c r="C11" s="2">
        <v>100000</v>
      </c>
      <c r="D11" s="2">
        <f t="shared" si="0"/>
        <v>78352.616646845898</v>
      </c>
      <c r="E11" s="2">
        <f t="shared" si="2"/>
        <v>21550.625</v>
      </c>
      <c r="F11" s="2">
        <f t="shared" si="3"/>
        <v>552563.125</v>
      </c>
      <c r="H11" s="3">
        <f t="shared" si="1"/>
        <v>1324736.6179184814</v>
      </c>
    </row>
    <row r="12" spans="2:8" x14ac:dyDescent="0.25">
      <c r="B12" s="1">
        <v>6</v>
      </c>
      <c r="C12" s="2">
        <v>100000</v>
      </c>
      <c r="D12" s="2">
        <f t="shared" si="0"/>
        <v>74621.539663662756</v>
      </c>
      <c r="E12" s="2">
        <f t="shared" si="2"/>
        <v>27628.15625</v>
      </c>
      <c r="F12" s="2">
        <f t="shared" si="3"/>
        <v>680191.28125</v>
      </c>
      <c r="H12" s="3">
        <f t="shared" si="1"/>
        <v>1390973.4488144056</v>
      </c>
    </row>
    <row r="13" spans="2:8" x14ac:dyDescent="0.25">
      <c r="B13" s="1">
        <v>7</v>
      </c>
      <c r="C13" s="2">
        <v>100000</v>
      </c>
      <c r="D13" s="2">
        <f t="shared" si="0"/>
        <v>71068.13301301215</v>
      </c>
      <c r="E13" s="2">
        <f t="shared" si="2"/>
        <v>34009.564062500001</v>
      </c>
      <c r="F13" s="2">
        <f t="shared" si="3"/>
        <v>814200.84531250002</v>
      </c>
      <c r="H13" s="3">
        <f t="shared" si="1"/>
        <v>1460522.1212551259</v>
      </c>
    </row>
    <row r="14" spans="2:8" x14ac:dyDescent="0.25">
      <c r="B14" s="1">
        <v>8</v>
      </c>
      <c r="C14" s="2">
        <v>100000</v>
      </c>
      <c r="D14" s="2">
        <f t="shared" si="0"/>
        <v>67683.936202868717</v>
      </c>
      <c r="E14" s="2">
        <f t="shared" si="2"/>
        <v>40710.042265625001</v>
      </c>
      <c r="F14" s="2">
        <f t="shared" si="3"/>
        <v>954910.887578125</v>
      </c>
      <c r="H14" s="3">
        <f t="shared" si="1"/>
        <v>1533548.2273178822</v>
      </c>
    </row>
    <row r="15" spans="2:8" x14ac:dyDescent="0.25">
      <c r="B15" s="1">
        <v>9</v>
      </c>
      <c r="C15" s="2">
        <v>100000</v>
      </c>
      <c r="D15" s="2">
        <f t="shared" si="0"/>
        <v>64460.891621779723</v>
      </c>
      <c r="E15" s="2">
        <f t="shared" si="2"/>
        <v>47745.544378906256</v>
      </c>
      <c r="F15" s="2">
        <f t="shared" si="3"/>
        <v>1102656.4319570314</v>
      </c>
      <c r="H15" s="3">
        <f t="shared" si="1"/>
        <v>1610225.6386837764</v>
      </c>
    </row>
    <row r="16" spans="2:8" x14ac:dyDescent="0.25">
      <c r="B16" s="1">
        <v>10</v>
      </c>
      <c r="C16" s="2">
        <v>100000</v>
      </c>
      <c r="D16" s="2">
        <f t="shared" si="0"/>
        <v>61391.325354075932</v>
      </c>
      <c r="E16" s="2">
        <f t="shared" si="2"/>
        <v>55132.821597851573</v>
      </c>
      <c r="F16" s="2">
        <f t="shared" si="3"/>
        <v>1257789.2535548829</v>
      </c>
      <c r="H16" s="3">
        <f t="shared" si="1"/>
        <v>1690736.9206179653</v>
      </c>
    </row>
    <row r="17" spans="2:8" x14ac:dyDescent="0.25">
      <c r="B17" s="1">
        <v>11</v>
      </c>
      <c r="C17" s="2">
        <v>100000</v>
      </c>
      <c r="D17" s="2">
        <f t="shared" si="0"/>
        <v>58467.928908643742</v>
      </c>
      <c r="E17" s="2">
        <f t="shared" si="2"/>
        <v>62889.462677744152</v>
      </c>
      <c r="F17" s="2">
        <f t="shared" si="3"/>
        <v>1420678.7162326272</v>
      </c>
      <c r="H17" s="3">
        <f t="shared" si="1"/>
        <v>1775273.7666488637</v>
      </c>
    </row>
    <row r="18" spans="2:8" x14ac:dyDescent="0.25">
      <c r="B18" s="1">
        <v>12</v>
      </c>
      <c r="C18" s="2">
        <v>100000</v>
      </c>
      <c r="D18" s="2">
        <f t="shared" si="0"/>
        <v>55683.741817755952</v>
      </c>
      <c r="E18" s="2">
        <f t="shared" si="2"/>
        <v>71033.935811631367</v>
      </c>
      <c r="F18" s="2">
        <f t="shared" si="3"/>
        <v>1591712.6520442585</v>
      </c>
      <c r="H18" s="3">
        <f t="shared" si="1"/>
        <v>1864037.454981307</v>
      </c>
    </row>
    <row r="19" spans="2:8" x14ac:dyDescent="0.25">
      <c r="B19" s="1">
        <v>13</v>
      </c>
      <c r="C19" s="2">
        <v>100000</v>
      </c>
      <c r="D19" s="2">
        <f t="shared" si="0"/>
        <v>53032.135064529459</v>
      </c>
      <c r="E19" s="2">
        <f t="shared" si="2"/>
        <v>79585.632602212936</v>
      </c>
      <c r="F19" s="2">
        <f t="shared" si="3"/>
        <v>1771298.2846464715</v>
      </c>
      <c r="H19" s="3">
        <f t="shared" si="1"/>
        <v>1957239.3277303725</v>
      </c>
    </row>
    <row r="20" spans="2:8" x14ac:dyDescent="0.25">
      <c r="B20" s="1">
        <v>14</v>
      </c>
      <c r="C20" s="2">
        <v>100000</v>
      </c>
      <c r="D20" s="2">
        <f t="shared" si="0"/>
        <v>50506.795299551886</v>
      </c>
      <c r="E20" s="2">
        <f t="shared" si="2"/>
        <v>88564.914232323586</v>
      </c>
      <c r="F20" s="2">
        <f t="shared" si="3"/>
        <v>1959863.1988787951</v>
      </c>
      <c r="H20" s="3">
        <f t="shared" si="1"/>
        <v>2055101.2941168912</v>
      </c>
    </row>
    <row r="21" spans="2:8" x14ac:dyDescent="0.25">
      <c r="B21" s="1">
        <v>15</v>
      </c>
      <c r="C21" s="2">
        <v>100000</v>
      </c>
      <c r="D21" s="2">
        <f t="shared" si="0"/>
        <v>48101.709809097018</v>
      </c>
      <c r="E21" s="2">
        <f t="shared" si="2"/>
        <v>97993.159943939769</v>
      </c>
      <c r="F21" s="2">
        <f t="shared" si="3"/>
        <v>2157856.358822735</v>
      </c>
      <c r="H21" s="3">
        <f t="shared" si="1"/>
        <v>2157856.358822736</v>
      </c>
    </row>
    <row r="22" spans="2:8" x14ac:dyDescent="0.25">
      <c r="B22" s="1"/>
      <c r="C22" s="2"/>
      <c r="D22" s="2"/>
      <c r="E22" s="2"/>
      <c r="F22" s="2"/>
      <c r="H22" s="3"/>
    </row>
    <row r="23" spans="2:8" x14ac:dyDescent="0.25">
      <c r="B23" s="1"/>
      <c r="C23" s="2"/>
      <c r="D23" s="2"/>
      <c r="E23" s="2"/>
      <c r="F23" s="2"/>
      <c r="H23" s="3"/>
    </row>
    <row r="24" spans="2:8" x14ac:dyDescent="0.25">
      <c r="B24" s="1"/>
      <c r="C24" s="2"/>
      <c r="D24" s="2"/>
      <c r="E24" s="2"/>
      <c r="F24" s="2"/>
      <c r="H24" s="3"/>
    </row>
    <row r="25" spans="2:8" x14ac:dyDescent="0.25">
      <c r="B25" s="1"/>
      <c r="C25" s="2"/>
      <c r="D25" s="2"/>
      <c r="E25" s="2"/>
      <c r="F25" s="2"/>
      <c r="H25" s="3"/>
    </row>
    <row r="26" spans="2:8" x14ac:dyDescent="0.25">
      <c r="B26" s="1"/>
      <c r="C26" s="2"/>
      <c r="D26" s="2"/>
      <c r="E26" s="2"/>
      <c r="F26" s="2"/>
      <c r="H26" s="3"/>
    </row>
    <row r="27" spans="2:8" x14ac:dyDescent="0.25">
      <c r="B27" s="1"/>
      <c r="C27" s="2"/>
      <c r="D27" s="2"/>
      <c r="E27" s="2"/>
      <c r="F27" s="2"/>
      <c r="H27" s="3"/>
    </row>
    <row r="28" spans="2:8" x14ac:dyDescent="0.25">
      <c r="B28" s="1"/>
      <c r="C28" s="2"/>
      <c r="D28" s="2"/>
      <c r="E28" s="2"/>
      <c r="F28" s="2"/>
      <c r="H28" s="3"/>
    </row>
    <row r="29" spans="2:8" x14ac:dyDescent="0.25">
      <c r="B29" s="1"/>
      <c r="C29" s="2"/>
      <c r="D29" s="2"/>
      <c r="E29" s="2"/>
      <c r="F29" s="2"/>
      <c r="H29" s="3"/>
    </row>
    <row r="30" spans="2:8" x14ac:dyDescent="0.25">
      <c r="B30" s="1"/>
      <c r="C30" s="2"/>
      <c r="D30" s="2"/>
      <c r="E30" s="2"/>
      <c r="F30" s="2"/>
      <c r="H30" s="3"/>
    </row>
    <row r="31" spans="2:8" x14ac:dyDescent="0.25">
      <c r="B31" s="1"/>
      <c r="C31" s="2"/>
      <c r="D31" s="2"/>
      <c r="E31" s="2"/>
      <c r="F31" s="2"/>
      <c r="H31" s="3"/>
    </row>
    <row r="33" spans="4:6" x14ac:dyDescent="0.25">
      <c r="D33" s="3"/>
      <c r="E33" s="3"/>
      <c r="F33" s="3"/>
    </row>
  </sheetData>
  <sheetProtection algorithmName="SHA-512" hashValue="rmTXM9DX/LY18tG38sJIU/kIY+ufg5f8BfZcqQtXcaFbPEWt06m3FeZjc5+g7c5GvNBIE9kKRF25t+RMJxaTRg==" saltValue="aIfZJ0hnk7mgytpdplYLnA==" spinCount="100000" sheet="1" objects="1" scenarios="1"/>
  <pageMargins left="0.7" right="0.7" top="0.75" bottom="0.75" header="0.3" footer="0.3"/>
</worksheet>
</file>

<file path=customUI/_rels/customUI.xml.rels>&#65279;<?xml version="1.0" encoding="utf-8"?><Relationships xmlns="http://schemas.openxmlformats.org/package/2006/relationships"><Relationship Type="http://schemas.openxmlformats.org/officeDocument/2006/relationships/image" Target="images/h2eicon.png" Id="h2eicon" /></Relationships>
</file>

<file path=customUI/_rels/customUI14.xml.rels>&#65279;<?xml version="1.0" encoding="utf-8"?><Relationships xmlns="http://schemas.openxmlformats.org/package/2006/relationships"><Relationship Type="http://schemas.openxmlformats.org/officeDocument/2006/relationships/image" Target="images/h2eicon0.png" Id="h2eicon" /></Relationships>
</file>

<file path=customUI/customUI.xml><?xml version="1.0" encoding="utf-8"?>
<customUI xmlns="http://schemas.microsoft.com/office/2006/01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DCF</vt:lpstr>
      <vt:lpstr>discountrate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David Jagielski</cp:lastModifiedBy>
  <dcterms:created xsi:type="dcterms:W3CDTF">2020-10-08T21:32:53Z</dcterms:created>
  <dcterms:modified xsi:type="dcterms:W3CDTF">2022-02-26T05:09:49Z</dcterms:modified>
</cp:coreProperties>
</file>