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.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2c0fbb791b0f47dc" Type="http://schemas.microsoft.com/office/2006/relationships/ui/extensibility" Target="customUI/customUI.xml"/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bca4c263960745f8" Type="http://schemas.microsoft.com/office/2007/relationships/ui/extensibility" Target="customUI/customUI14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13_ncr:1_{94543434-739E-4756-9293-17183628B20C}" xr6:coauthVersionLast="47" xr6:coauthVersionMax="47" xr10:uidLastSave="{00000000-0000-0000-0000-000000000000}"/>
  <bookViews>
    <workbookView xWindow="28680" yWindow="-120" windowWidth="29040" windowHeight="15720" xr2:uid="{ACD8D092-3496-4044-98CF-7562E93D2A5E}"/>
  </bookViews>
  <sheets>
    <sheet name="SUBSCRIPTION" sheetId="2" r:id="rId1"/>
  </sheets>
  <definedNames>
    <definedName name="totalmonth">SUBSCRIPTION!$G$9</definedName>
    <definedName name="totalyear">SUBSCRIPTION!$L$2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" l="1"/>
  <c r="I18" i="2"/>
  <c r="J18" i="2"/>
  <c r="H17" i="2"/>
  <c r="I17" i="2"/>
  <c r="J17" i="2"/>
  <c r="H16" i="2"/>
  <c r="I16" i="2"/>
  <c r="J16" i="2"/>
  <c r="H15" i="2"/>
  <c r="I15" i="2"/>
  <c r="J15" i="2"/>
  <c r="H14" i="2"/>
  <c r="I14" i="2"/>
  <c r="J14" i="2"/>
  <c r="H13" i="2"/>
  <c r="I13" i="2"/>
  <c r="J13" i="2"/>
  <c r="H12" i="2"/>
  <c r="I12" i="2"/>
  <c r="J12" i="2"/>
  <c r="J11" i="2"/>
  <c r="H11" i="2" l="1"/>
  <c r="I11" i="2"/>
  <c r="L2" i="2" s="1"/>
  <c r="G9" i="2" l="1"/>
</calcChain>
</file>

<file path=xl/sharedStrings.xml><?xml version="1.0" encoding="utf-8"?>
<sst xmlns="http://schemas.openxmlformats.org/spreadsheetml/2006/main" count="51" uniqueCount="28">
  <si>
    <t>AMOUNT</t>
  </si>
  <si>
    <t>SUBSCRIPTION NAME</t>
  </si>
  <si>
    <t>DATE SUBSCRIBED</t>
  </si>
  <si>
    <t>FREQUENCY</t>
  </si>
  <si>
    <t>ANNUAL COST</t>
  </si>
  <si>
    <t>New York Times</t>
  </si>
  <si>
    <t>News</t>
  </si>
  <si>
    <t>Annual</t>
  </si>
  <si>
    <t>RENEWAL DATE</t>
  </si>
  <si>
    <t>DAYS TO ACTION</t>
  </si>
  <si>
    <t>Monthly</t>
  </si>
  <si>
    <t>Netflix</t>
  </si>
  <si>
    <t>Entertainment</t>
  </si>
  <si>
    <t>Amazon Prime</t>
  </si>
  <si>
    <t>Shopping</t>
  </si>
  <si>
    <t>MONTHLY COST</t>
  </si>
  <si>
    <t>Row Labels</t>
  </si>
  <si>
    <t>Sum of MONTHLY COST</t>
  </si>
  <si>
    <t>Spotify</t>
  </si>
  <si>
    <t>Walmart+</t>
  </si>
  <si>
    <t>CATEGORY</t>
  </si>
  <si>
    <t>Playstation Plus</t>
  </si>
  <si>
    <t>Gaming</t>
  </si>
  <si>
    <t>Microsoft 365</t>
  </si>
  <si>
    <t>Office</t>
  </si>
  <si>
    <t>Adobe Creative Cloud</t>
  </si>
  <si>
    <t>Sum of ANNUAL COST</t>
  </si>
  <si>
    <t>SUBSCRIPTION MANAGER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</si>
</sst>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25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2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[Subscription Manager Template  DONE 7.20.2022.xlsx]SUBSCRIPTION!PivotTable1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ANNUAL COST</a:t>
            </a:r>
          </a:p>
        </c:rich>
      </c:tx>
      <c:layout>
        <c:manualLayout>
          <c:xMode val="edge"/>
          <c:yMode val="edge"/>
          <c:x val="0.3746751021727458"/>
          <c:y val="4.1928735016667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>
              <a:lumMod val="5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SUBSCRIPTION!$P$3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SUBSCRIPTION!$O$4:$O$11</c:f>
              <c:strCache>
                <c:ptCount val="8"/>
                <c:pt idx="0">
                  <c:v>Playstation Plus</c:v>
                </c:pt>
                <c:pt idx="1">
                  <c:v>Adobe Creative Cloud</c:v>
                </c:pt>
                <c:pt idx="2">
                  <c:v>New York Times</c:v>
                </c:pt>
                <c:pt idx="3">
                  <c:v>Amazon Prime</c:v>
                </c:pt>
                <c:pt idx="4">
                  <c:v>Netflix</c:v>
                </c:pt>
                <c:pt idx="5">
                  <c:v>Spotify</c:v>
                </c:pt>
                <c:pt idx="6">
                  <c:v>Microsoft 365</c:v>
                </c:pt>
                <c:pt idx="7">
                  <c:v>Walmart+</c:v>
                </c:pt>
              </c:strCache>
            </c:strRef>
          </c:cat>
          <c:val>
            <c:numRef>
              <c:f>SUBSCRIPTION!$P$4:$P$11</c:f>
              <c:numCache>
                <c:formatCode>"$"#,##0</c:formatCode>
                <c:ptCount val="8"/>
                <c:pt idx="0">
                  <c:v>719.88</c:v>
                </c:pt>
                <c:pt idx="1">
                  <c:v>659.88</c:v>
                </c:pt>
                <c:pt idx="2">
                  <c:v>240</c:v>
                </c:pt>
                <c:pt idx="3">
                  <c:v>179.88</c:v>
                </c:pt>
                <c:pt idx="4">
                  <c:v>119.88</c:v>
                </c:pt>
                <c:pt idx="5">
                  <c:v>119.88</c:v>
                </c:pt>
                <c:pt idx="6">
                  <c:v>99.99</c:v>
                </c:pt>
                <c:pt idx="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F-4266-B458-F6D7B50A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1092352575"/>
        <c:axId val="1092352991"/>
      </c:barChart>
      <c:catAx>
        <c:axId val="1092352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352991"/>
        <c:crosses val="autoZero"/>
        <c:auto val="1"/>
        <c:lblAlgn val="ctr"/>
        <c:lblOffset val="100"/>
        <c:noMultiLvlLbl val="0"/>
      </c:catAx>
      <c:valAx>
        <c:axId val="1092352991"/>
        <c:scaling>
          <c:orientation val="minMax"/>
        </c:scaling>
        <c:delete val="1"/>
        <c:axPos val="t"/>
        <c:numFmt formatCode="&quot;$&quot;#,##0" sourceLinked="1"/>
        <c:majorTickMark val="none"/>
        <c:minorTickMark val="none"/>
        <c:tickLblPos val="nextTo"/>
        <c:crossAx val="1092352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[Subscription Manager Template  DONE 7.20.2022.xlsx]SUBSCRIPTION!PivotTable5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TOTAL MONTHLY SUBSCRIPTION COSTS</a:t>
            </a:r>
          </a:p>
        </c:rich>
      </c:tx>
      <c:layout>
        <c:manualLayout>
          <c:xMode val="edge"/>
          <c:yMode val="edge"/>
          <c:x val="3.7159302808328583E-2"/>
          <c:y val="3.3346198073194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solidFill>
              <a:schemeClr val="accent5">
                <a:lumMod val="5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SUBSCRIPTION!$M$3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SUBSCRIPTION!$L$4:$L$8</c:f>
              <c:strCache>
                <c:ptCount val="5"/>
                <c:pt idx="0">
                  <c:v>Entertainment</c:v>
                </c:pt>
                <c:pt idx="1">
                  <c:v>Shopping</c:v>
                </c:pt>
                <c:pt idx="2">
                  <c:v>News</c:v>
                </c:pt>
                <c:pt idx="3">
                  <c:v>Gaming</c:v>
                </c:pt>
                <c:pt idx="4">
                  <c:v>Office</c:v>
                </c:pt>
              </c:strCache>
            </c:strRef>
          </c:cat>
          <c:val>
            <c:numRef>
              <c:f>SUBSCRIPTION!$M$4:$M$8</c:f>
              <c:numCache>
                <c:formatCode>_("$"* #,##0.00_);_("$"* \(#,##0.00\);_("$"* "-"??_);_(@_)</c:formatCode>
                <c:ptCount val="5"/>
                <c:pt idx="0">
                  <c:v>19.98</c:v>
                </c:pt>
                <c:pt idx="1">
                  <c:v>23.156666666666666</c:v>
                </c:pt>
                <c:pt idx="2">
                  <c:v>20</c:v>
                </c:pt>
                <c:pt idx="3">
                  <c:v>59.99</c:v>
                </c:pt>
                <c:pt idx="4">
                  <c:v>63.322500000000005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1-4C12-8FBD-3BA163689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25"/>
        <c:axId val="389316111"/>
        <c:axId val="389316943"/>
      </c:barChart>
      <c:catAx>
        <c:axId val="38931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16943"/>
        <c:crosses val="autoZero"/>
        <c:auto val="1"/>
        <c:lblAlgn val="ctr"/>
        <c:lblOffset val="100"/>
        <c:noMultiLvlLbl val="0"/>
      </c:catAx>
      <c:valAx>
        <c:axId val="389316943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38931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828676</xdr:colOff>
      <xdr:row>8</xdr:row>
      <xdr:rowOff>371474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5FFF4A-B9A8-4CAC-B93F-478CE887C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</xdr:row>
      <xdr:rowOff>9524</xdr:rowOff>
    </xdr:from>
    <xdr:to>
      <xdr:col>9</xdr:col>
      <xdr:colOff>1581150</xdr:colOff>
      <xdr:row>8</xdr:row>
      <xdr:rowOff>371475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3CD06E-93B4-AB4F-1CBD-F15AA8980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1314450</xdr:colOff>
      <xdr:row>1</xdr:row>
      <xdr:rowOff>76200</xdr:rowOff>
    </xdr:from>
    <xdr:to>
      <xdr:col>9</xdr:col>
      <xdr:colOff>1285875</xdr:colOff>
      <xdr:row>2</xdr:row>
      <xdr:rowOff>57150</xdr:rowOff>
    </xdr:to>
    <xdr:sp macro="" textlink="totalmonth">
      <xdr:nvSpPr>
        <xdr:cNvPr id="5" name="TextBox 4">
          <a:extLst>
            <a:ext uri="{FF2B5EF4-FFF2-40B4-BE49-F238E27FC236}">
              <a16:creationId xmlns:a16="http://schemas.microsoft.com/office/drawing/2014/main" id="{7D972B0D-7CEF-4B39-BDE6-0A2B3BBF89BA}"/>
            </a:ext>
          </a:extLst>
        </xdr:cNvPr>
        <xdr:cNvSpPr txBox="1"/>
      </xdr:nvSpPr>
      <xdr:spPr>
        <a:xfrm>
          <a:off x="12515850" y="581025"/>
          <a:ext cx="15621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541D114-58AA-4A23-AB03-104411B80DC7}" type="TxLink">
            <a:rPr lang="en-US" sz="1600" b="1" i="0" u="none" strike="noStrik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Calibri"/>
            </a:rPr>
            <a:pPr/>
            <a:t> $186.45 </a:t>
          </a:fld>
          <a:endParaRPr lang="en-CA" sz="16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409575</xdr:colOff>
      <xdr:row>1</xdr:row>
      <xdr:rowOff>85725</xdr:rowOff>
    </xdr:from>
    <xdr:to>
      <xdr:col>5</xdr:col>
      <xdr:colOff>381000</xdr:colOff>
      <xdr:row>2</xdr:row>
      <xdr:rowOff>66675</xdr:rowOff>
    </xdr:to>
    <xdr:sp macro="" textlink="totalyear">
      <xdr:nvSpPr>
        <xdr:cNvPr id="2" name="TextBox 1">
          <a:extLst>
            <a:ext uri="{FF2B5EF4-FFF2-40B4-BE49-F238E27FC236}">
              <a16:creationId xmlns:a16="http://schemas.microsoft.com/office/drawing/2014/main" id="{DF9EA729-5DDC-492B-9C14-41325F6FA7A2}"/>
            </a:ext>
          </a:extLst>
        </xdr:cNvPr>
        <xdr:cNvSpPr txBox="1"/>
      </xdr:nvSpPr>
      <xdr:spPr>
        <a:xfrm>
          <a:off x="5715000" y="590550"/>
          <a:ext cx="15621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F0867DF-5D08-4C57-8BFD-ED4C78DC0D8A}" type="TxLink">
            <a:rPr lang="en-US" sz="1600" b="1" i="0" u="none" strike="noStrik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Calibri"/>
            </a:rPr>
            <a:pPr/>
            <a:t> $2,237.39 </a:t>
          </a:fld>
          <a:endParaRPr lang="en-CA" sz="2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Jagielski" refreshedDate="44762.879537037035" createdVersion="8" refreshedVersion="8" minRefreshableVersion="3" recordCount="8" xr:uid="{EF5692ED-2A24-404C-B9CE-F728A5FF5F6D}">
  <cacheSource type="worksheet">
    <worksheetSource name="tblSubscriptions"/>
  </cacheSource>
  <cacheFields count="9">
    <cacheField name="SUBSCRIPTION NAME" numFmtId="0">
      <sharedItems count="10">
        <s v="Netflix"/>
        <s v="Spotify"/>
        <s v="Amazon Prime"/>
        <s v="Walmart+"/>
        <s v="Playstation Plus"/>
        <s v="New York Times"/>
        <s v="Microsoft 365"/>
        <s v="Adobe Creative Cloud"/>
        <s v="New Test" u="1"/>
        <s v="New Sub" u="1"/>
      </sharedItems>
    </cacheField>
    <cacheField name="CATEGORY" numFmtId="0">
      <sharedItems containsBlank="1" count="8">
        <s v="Entertainment"/>
        <s v="Shopping"/>
        <s v="Gaming"/>
        <s v="News"/>
        <s v="Office"/>
        <m u="1"/>
        <s v="Food Delivery" u="1"/>
        <s v="New Cat" u="1"/>
      </sharedItems>
    </cacheField>
    <cacheField name="DATE SUBSCRIBED" numFmtId="14">
      <sharedItems containsSemiMixedTypes="0" containsNonDate="0" containsDate="1" containsString="0" minDate="2021-07-31T00:00:00" maxDate="2022-01-02T00:00:00"/>
    </cacheField>
    <cacheField name="FREQUENCY" numFmtId="0">
      <sharedItems/>
    </cacheField>
    <cacheField name="AMOUNT" numFmtId="44">
      <sharedItems containsSemiMixedTypes="0" containsString="0" containsNumber="1" minValue="9.99" maxValue="99.99"/>
    </cacheField>
    <cacheField name="RENEWAL DATE" numFmtId="14">
      <sharedItems containsSemiMixedTypes="0" containsNonDate="0" containsDate="1" containsString="0" minDate="2022-07-31T00:00:00" maxDate="2023-01-02T00:00:00"/>
    </cacheField>
    <cacheField name="MONTHLY COST" numFmtId="44">
      <sharedItems containsSemiMixedTypes="0" containsString="0" containsNumber="1" minValue="8.1666666666666661" maxValue="59.99"/>
    </cacheField>
    <cacheField name="ANNUAL COST" numFmtId="44">
      <sharedItems containsSemiMixedTypes="0" containsString="0" containsNumber="1" minValue="98" maxValue="719.88"/>
    </cacheField>
    <cacheField name="DAYS TO ACTION" numFmtId="0">
      <sharedItems containsSemiMixedTypes="0" containsString="0" containsNumber="1" containsInteger="1" minValue="11" maxValue="1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d v="2022-01-01T00:00:00"/>
    <s v="Monthly"/>
    <n v="9.99"/>
    <d v="2023-01-01T00:00:00"/>
    <n v="9.99"/>
    <n v="119.88"/>
    <n v="165"/>
  </r>
  <r>
    <x v="1"/>
    <x v="0"/>
    <d v="2022-01-01T00:00:00"/>
    <s v="Monthly"/>
    <n v="9.99"/>
    <d v="2023-01-01T00:00:00"/>
    <n v="9.99"/>
    <n v="119.88"/>
    <n v="165"/>
  </r>
  <r>
    <x v="2"/>
    <x v="1"/>
    <d v="2022-01-01T00:00:00"/>
    <s v="Monthly"/>
    <n v="14.99"/>
    <d v="2023-01-01T00:00:00"/>
    <n v="14.99"/>
    <n v="179.88"/>
    <n v="165"/>
  </r>
  <r>
    <x v="3"/>
    <x v="1"/>
    <d v="2022-01-01T00:00:00"/>
    <s v="Annual"/>
    <n v="98"/>
    <d v="2023-01-01T00:00:00"/>
    <n v="8.1666666666666661"/>
    <n v="98"/>
    <n v="165"/>
  </r>
  <r>
    <x v="4"/>
    <x v="2"/>
    <d v="2022-01-01T00:00:00"/>
    <s v="Monthly"/>
    <n v="59.99"/>
    <d v="2023-01-01T00:00:00"/>
    <n v="59.99"/>
    <n v="719.88"/>
    <n v="165"/>
  </r>
  <r>
    <x v="5"/>
    <x v="3"/>
    <d v="2021-07-31T00:00:00"/>
    <s v="Monthly"/>
    <n v="20"/>
    <d v="2022-07-31T00:00:00"/>
    <n v="20"/>
    <n v="240"/>
    <n v="11"/>
  </r>
  <r>
    <x v="6"/>
    <x v="4"/>
    <d v="2022-01-01T00:00:00"/>
    <s v="Annual"/>
    <n v="99.99"/>
    <d v="2022-08-10T00:00:00"/>
    <n v="8.3324999999999996"/>
    <n v="99.99"/>
    <n v="21"/>
  </r>
  <r>
    <x v="7"/>
    <x v="4"/>
    <d v="2022-01-01T00:00:00"/>
    <s v="Monthly"/>
    <n v="54.99"/>
    <d v="2023-01-01T00:00:00"/>
    <n v="54.99"/>
    <n v="659.88"/>
    <n v="1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BA82C3-C697-40F0-910B-0DCD23868BFD}" name="PivotTable5" cacheId="0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multipleFieldFilters="0" chartFormat="2">
  <location ref="L3:M8" firstHeaderRow="1" firstDataRow="1" firstDataCol="1"/>
  <pivotFields count="9">
    <pivotField showAll="0"/>
    <pivotField axis="axisRow" showAll="0">
      <items count="9">
        <item x="0"/>
        <item x="1"/>
        <item m="1" x="5"/>
        <item m="1" x="6"/>
        <item x="3"/>
        <item x="2"/>
        <item x="4"/>
        <item m="1" x="7"/>
        <item t="default"/>
      </items>
    </pivotField>
    <pivotField numFmtId="15" showAll="0"/>
    <pivotField showAll="0"/>
    <pivotField numFmtId="44" showAll="0"/>
    <pivotField showAll="0"/>
    <pivotField dataField="1" numFmtId="44" showAll="0"/>
    <pivotField numFmtId="44" showAll="0"/>
    <pivotField showAll="0"/>
  </pivotFields>
  <rowFields count="1">
    <field x="1"/>
  </rowFields>
  <rowItems count="5">
    <i>
      <x/>
    </i>
    <i>
      <x v="1"/>
    </i>
    <i>
      <x v="4"/>
    </i>
    <i>
      <x v="5"/>
    </i>
    <i>
      <x v="6"/>
    </i>
  </rowItems>
  <colItems count="1">
    <i/>
  </colItems>
  <dataFields count="1">
    <dataField name="Sum of MONTHLY COST" fld="6" baseField="1" baseItem="1" numFmtId="44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F56E67-D126-4C2C-8D97-87C2791D792D}" name="PivotTable1" cacheId="0" applyNumberFormats="0" applyBorderFormats="0" applyFontFormats="0" applyPatternFormats="0" applyAlignmentFormats="0" applyWidthHeightFormats="1" dataCaption="Values" updatedVersion="8" minRefreshableVersion="3" rowGrandTotals="0" itemPrintTitles="1" createdVersion="8" indent="0" multipleFieldFilters="0" chartFormat="4">
  <location ref="O3:P11" firstHeaderRow="1" firstDataRow="1" firstDataCol="1"/>
  <pivotFields count="9">
    <pivotField axis="axisRow" showAll="0" sortType="descending">
      <items count="11">
        <item x="2"/>
        <item x="0"/>
        <item x="5"/>
        <item x="4"/>
        <item x="1"/>
        <item x="3"/>
        <item x="6"/>
        <item x="7"/>
        <item m="1" x="9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5" showAll="0"/>
    <pivotField showAll="0"/>
    <pivotField numFmtId="44" showAll="0"/>
    <pivotField showAll="0"/>
    <pivotField numFmtId="44" showAll="0"/>
    <pivotField dataField="1" numFmtId="44" showAll="0"/>
    <pivotField showAll="0"/>
  </pivotFields>
  <rowFields count="1">
    <field x="0"/>
  </rowFields>
  <rowItems count="8">
    <i>
      <x v="3"/>
    </i>
    <i>
      <x v="7"/>
    </i>
    <i>
      <x v="2"/>
    </i>
    <i>
      <x/>
    </i>
    <i>
      <x v="1"/>
    </i>
    <i>
      <x v="4"/>
    </i>
    <i>
      <x v="6"/>
    </i>
    <i>
      <x v="5"/>
    </i>
  </rowItems>
  <colItems count="1">
    <i/>
  </colItems>
  <dataFields count="1">
    <dataField name="Sum of ANNUAL COST" fld="7" baseField="0" baseItem="0" numFmtId="164"/>
  </dataField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858335-B2F6-4FD8-8A93-97370461F88D}" name="tblSubscriptions" displayName="tblSubscriptions" ref="B10:J18" headerRowDxfId="20" dataDxfId="18" headerRowBorderDxfId="19" dataCellStyle="Currency">
  <autoFilter ref="B10:J18" xr:uid="{8A858335-B2F6-4FD8-8A93-97370461F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8F52D94-3D0C-4620-B3B4-23A65837FB66}" name="SUBSCRIPTION NAME" totalsRowLabel="Total" dataDxfId="17" totalsRowDxfId="16"/>
    <tableColumn id="2" xr3:uid="{6DDDFF8A-BD42-43F2-AD4F-A7341D109AE7}" name="CATEGORY" dataDxfId="15" totalsRowDxfId="14"/>
    <tableColumn id="3" xr3:uid="{E2255471-B6C9-46B8-9AD1-45755EFA7362}" name="DATE SUBSCRIBED" dataDxfId="13" totalsRowDxfId="12"/>
    <tableColumn id="4" xr3:uid="{84633205-6404-48EA-B9C6-EB0CA051C9EC}" name="FREQUENCY" dataDxfId="11" totalsRowDxfId="10"/>
    <tableColumn id="5" xr3:uid="{1CF6D529-BC2D-4CE6-8F32-E1C36AAEACD9}" name="AMOUNT" dataDxfId="9" totalsRowDxfId="8" dataCellStyle="Currency"/>
    <tableColumn id="10" xr3:uid="{0362D8BA-D708-453A-BCB1-9341D04CEA23}" name="RENEWAL DATE" dataDxfId="7" totalsRowDxfId="6" dataCellStyle="Currency"/>
    <tableColumn id="6" xr3:uid="{193223B1-897C-4AC3-8862-EDEE55CC5782}" name="MONTHLY COST" dataDxfId="5" totalsRowDxfId="4" dataCellStyle="Currency">
      <calculatedColumnFormula>IF(E11="Monthly",F11,IF(E11="Annual",F11/12,IF(E11="Weekly",F11*4,"")))</calculatedColumnFormula>
    </tableColumn>
    <tableColumn id="7" xr3:uid="{0E903E87-9812-4683-A268-B03B0BDDFCF5}" name="ANNUAL COST" dataDxfId="3" totalsRowDxfId="2" dataCellStyle="Currency">
      <calculatedColumnFormula>IF(E11="Annual",F11,IF(E11="Monthly",F11*12,IF(E11="Weekly",F11*52,"")))</calculatedColumnFormula>
    </tableColumn>
    <tableColumn id="9" xr3:uid="{F8BC9DE5-4E59-4C99-9405-42E6A01ABDDD}" name="DAYS TO ACTION" totalsRowFunction="count" dataDxfId="1" totalsRowDxfId="0">
      <calculatedColumnFormula>IF(tblSubscriptions[[#This Row],[RENEWAL DATE]]="","",tblSubscriptions[[#This Row],[RENEWAL DATE]]-TODAY())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C38D-8168-492C-8F08-D289B43DC5D5}">
  <dimension ref="B1:P18"/>
  <sheetViews>
    <sheetView showGridLines="0" tabSelected="1" workbookViewId="0">
      <pane ySplit="10" topLeftCell="A11" activePane="bottomLeft" state="frozen"/>
      <selection pane="bottomLeft" activeCell="B10" sqref="B10"/>
    </sheetView>
  </sheetViews>
  <sheetFormatPr defaultColWidth="23.85546875" defaultRowHeight="30" customHeight="1" x14ac:dyDescent="0.25"/>
  <cols>
    <col min="1" max="1" width="7" style="1" customWidth="1"/>
    <col min="2" max="2" width="24.85546875" style="1" bestFit="1" customWidth="1"/>
    <col min="3" max="5" width="23.85546875" style="1"/>
    <col min="6" max="8" width="23.85546875" style="3"/>
    <col min="9" max="10" width="23.85546875" style="1"/>
    <col min="11" max="11" width="0" style="1" hidden="1" customWidth="1"/>
    <col min="12" max="16" width="23.85546875" style="1" hidden="1" customWidth="1"/>
    <col min="17" max="17" width="0" style="1" hidden="1" customWidth="1"/>
    <col min="18" max="16384" width="23.85546875" style="1"/>
  </cols>
  <sheetData>
    <row r="1" spans="2:16" ht="39.950000000000003" customHeight="1" x14ac:dyDescent="0.25">
      <c r="B1" s="19" t="s">
        <v>27</v>
      </c>
      <c r="C1" s="19"/>
      <c r="D1" s="19"/>
      <c r="E1" s="19"/>
      <c r="F1" s="19"/>
      <c r="G1" s="19"/>
      <c r="H1" s="19"/>
      <c r="I1" s="19"/>
      <c r="J1" s="19"/>
    </row>
    <row r="2" spans="2:16" ht="30" customHeight="1" x14ac:dyDescent="0.25">
      <c r="L2" s="14">
        <f>SUM(tblSubscriptions[ANNUAL COST])</f>
        <v>2237.39</v>
      </c>
    </row>
    <row r="3" spans="2:16" ht="30" customHeight="1" x14ac:dyDescent="0.25">
      <c r="L3" s="4" t="s">
        <v>16</v>
      </c>
      <c r="M3" t="s">
        <v>17</v>
      </c>
      <c r="N3"/>
      <c r="O3" s="4" t="s">
        <v>16</v>
      </c>
      <c r="P3" t="s">
        <v>26</v>
      </c>
    </row>
    <row r="4" spans="2:16" ht="30" customHeight="1" x14ac:dyDescent="0.25">
      <c r="L4" s="5" t="s">
        <v>12</v>
      </c>
      <c r="M4" s="6">
        <v>19.98</v>
      </c>
      <c r="N4"/>
      <c r="O4" s="5" t="s">
        <v>21</v>
      </c>
      <c r="P4" s="15">
        <v>719.88</v>
      </c>
    </row>
    <row r="5" spans="2:16" ht="30" customHeight="1" x14ac:dyDescent="0.25">
      <c r="L5" s="5" t="s">
        <v>14</v>
      </c>
      <c r="M5" s="6">
        <v>23.156666666666666</v>
      </c>
      <c r="N5"/>
      <c r="O5" s="5" t="s">
        <v>25</v>
      </c>
      <c r="P5" s="15">
        <v>659.88</v>
      </c>
    </row>
    <row r="6" spans="2:16" ht="30" customHeight="1" x14ac:dyDescent="0.25">
      <c r="L6" s="5" t="s">
        <v>6</v>
      </c>
      <c r="M6" s="6">
        <v>20</v>
      </c>
      <c r="N6"/>
      <c r="O6" s="5" t="s">
        <v>5</v>
      </c>
      <c r="P6" s="15">
        <v>240</v>
      </c>
    </row>
    <row r="7" spans="2:16" ht="30" customHeight="1" x14ac:dyDescent="0.25">
      <c r="L7" s="5" t="s">
        <v>22</v>
      </c>
      <c r="M7" s="6">
        <v>59.99</v>
      </c>
      <c r="N7"/>
      <c r="O7" s="5" t="s">
        <v>13</v>
      </c>
      <c r="P7" s="15">
        <v>179.88</v>
      </c>
    </row>
    <row r="8" spans="2:16" ht="30" customHeight="1" x14ac:dyDescent="0.25">
      <c r="L8" s="5" t="s">
        <v>24</v>
      </c>
      <c r="M8" s="6">
        <v>63.322500000000005</v>
      </c>
      <c r="N8"/>
      <c r="O8" s="5" t="s">
        <v>11</v>
      </c>
      <c r="P8" s="15">
        <v>119.88</v>
      </c>
    </row>
    <row r="9" spans="2:16" ht="30" customHeight="1" x14ac:dyDescent="0.25">
      <c r="G9" s="3">
        <f>SUM(tblSubscriptions[MONTHLY COST])</f>
        <v>186.44916666666668</v>
      </c>
      <c r="L9"/>
      <c r="M9"/>
      <c r="N9"/>
      <c r="O9" s="5" t="s">
        <v>18</v>
      </c>
      <c r="P9" s="15">
        <v>119.88</v>
      </c>
    </row>
    <row r="10" spans="2:16" s="2" customFormat="1" ht="30" customHeight="1" x14ac:dyDescent="0.25">
      <c r="B10" s="7" t="s">
        <v>1</v>
      </c>
      <c r="C10" s="8" t="s">
        <v>20</v>
      </c>
      <c r="D10" s="8" t="s">
        <v>2</v>
      </c>
      <c r="E10" s="8" t="s">
        <v>3</v>
      </c>
      <c r="F10" s="9" t="s">
        <v>0</v>
      </c>
      <c r="G10" s="13" t="s">
        <v>8</v>
      </c>
      <c r="H10" s="12" t="s">
        <v>15</v>
      </c>
      <c r="I10" s="10" t="s">
        <v>4</v>
      </c>
      <c r="J10" s="11" t="s">
        <v>9</v>
      </c>
      <c r="L10"/>
      <c r="M10"/>
      <c r="N10"/>
      <c r="O10" s="5" t="s">
        <v>23</v>
      </c>
      <c r="P10" s="15">
        <v>99.99</v>
      </c>
    </row>
    <row r="11" spans="2:16" ht="30" customHeight="1" x14ac:dyDescent="0.25">
      <c r="B11" s="16" t="s">
        <v>11</v>
      </c>
      <c r="C11" s="16" t="s">
        <v>12</v>
      </c>
      <c r="D11" s="18">
        <v>44562</v>
      </c>
      <c r="E11" s="16" t="s">
        <v>10</v>
      </c>
      <c r="F11" s="17">
        <v>9.99</v>
      </c>
      <c r="G11" s="18">
        <v>44927</v>
      </c>
      <c r="H11" s="3">
        <f t="shared" ref="H11" si="0">IF(E11="Monthly",F11,IF(E11="Annual",F11/12,IF(E11="Weekly",F11*4,"")))</f>
        <v>9.99</v>
      </c>
      <c r="I11" s="3">
        <f t="shared" ref="I11" si="1">IF(E11="Annual",F11,IF(E11="Monthly",F11*12,IF(E11="Weekly",F11*52,"")))</f>
        <v>119.88</v>
      </c>
      <c r="J11" s="1">
        <f ca="1">IF(tblSubscriptions[[#This Row],[RENEWAL DATE]]="","",tblSubscriptions[[#This Row],[RENEWAL DATE]]-TODAY())</f>
        <v>165</v>
      </c>
      <c r="L11"/>
      <c r="M11"/>
      <c r="N11"/>
      <c r="O11" s="5" t="s">
        <v>19</v>
      </c>
      <c r="P11" s="15">
        <v>98</v>
      </c>
    </row>
    <row r="12" spans="2:16" ht="30" customHeight="1" x14ac:dyDescent="0.25">
      <c r="B12" s="16" t="s">
        <v>18</v>
      </c>
      <c r="C12" s="16" t="s">
        <v>12</v>
      </c>
      <c r="D12" s="18">
        <v>44562</v>
      </c>
      <c r="E12" s="16" t="s">
        <v>10</v>
      </c>
      <c r="F12" s="17">
        <v>9.99</v>
      </c>
      <c r="G12" s="18">
        <v>44927</v>
      </c>
      <c r="H12" s="3">
        <f t="shared" ref="H12:H18" si="2">IF(E12="Monthly",F12,IF(E12="Annual",F12/12,IF(E12="Weekly",F12*4,"")))</f>
        <v>9.99</v>
      </c>
      <c r="I12" s="3">
        <f t="shared" ref="I12:I18" si="3">IF(E12="Annual",F12,IF(E12="Monthly",F12*12,IF(E12="Weekly",F12*52,"")))</f>
        <v>119.88</v>
      </c>
      <c r="J12" s="1">
        <f ca="1">IF(tblSubscriptions[[#This Row],[RENEWAL DATE]]="","",tblSubscriptions[[#This Row],[RENEWAL DATE]]-TODAY())</f>
        <v>165</v>
      </c>
      <c r="L12"/>
      <c r="M12"/>
      <c r="N12"/>
      <c r="O12"/>
      <c r="P12"/>
    </row>
    <row r="13" spans="2:16" ht="30" customHeight="1" x14ac:dyDescent="0.25">
      <c r="B13" s="16" t="s">
        <v>13</v>
      </c>
      <c r="C13" s="16" t="s">
        <v>14</v>
      </c>
      <c r="D13" s="18">
        <v>44562</v>
      </c>
      <c r="E13" s="16" t="s">
        <v>10</v>
      </c>
      <c r="F13" s="17">
        <v>14.99</v>
      </c>
      <c r="G13" s="18">
        <v>44927</v>
      </c>
      <c r="H13" s="3">
        <f t="shared" si="2"/>
        <v>14.99</v>
      </c>
      <c r="I13" s="3">
        <f t="shared" si="3"/>
        <v>179.88</v>
      </c>
      <c r="J13" s="1">
        <f ca="1">IF(tblSubscriptions[[#This Row],[RENEWAL DATE]]="","",tblSubscriptions[[#This Row],[RENEWAL DATE]]-TODAY())</f>
        <v>165</v>
      </c>
      <c r="L13"/>
      <c r="M13"/>
      <c r="N13"/>
    </row>
    <row r="14" spans="2:16" ht="30" customHeight="1" x14ac:dyDescent="0.25">
      <c r="B14" s="16" t="s">
        <v>19</v>
      </c>
      <c r="C14" s="16" t="s">
        <v>14</v>
      </c>
      <c r="D14" s="18">
        <v>44562</v>
      </c>
      <c r="E14" s="16" t="s">
        <v>7</v>
      </c>
      <c r="F14" s="17">
        <v>98</v>
      </c>
      <c r="G14" s="18">
        <v>44927</v>
      </c>
      <c r="H14" s="3">
        <f t="shared" si="2"/>
        <v>8.1666666666666661</v>
      </c>
      <c r="I14" s="3">
        <f t="shared" si="3"/>
        <v>98</v>
      </c>
      <c r="J14" s="1">
        <f ca="1">IF(tblSubscriptions[[#This Row],[RENEWAL DATE]]="","",tblSubscriptions[[#This Row],[RENEWAL DATE]]-TODAY())</f>
        <v>165</v>
      </c>
      <c r="L14"/>
      <c r="M14"/>
      <c r="N14"/>
    </row>
    <row r="15" spans="2:16" ht="30" customHeight="1" x14ac:dyDescent="0.25">
      <c r="B15" s="16" t="s">
        <v>21</v>
      </c>
      <c r="C15" s="16" t="s">
        <v>22</v>
      </c>
      <c r="D15" s="18">
        <v>44562</v>
      </c>
      <c r="E15" s="16" t="s">
        <v>10</v>
      </c>
      <c r="F15" s="17">
        <v>59.99</v>
      </c>
      <c r="G15" s="18">
        <v>44927</v>
      </c>
      <c r="H15" s="3">
        <f t="shared" si="2"/>
        <v>59.99</v>
      </c>
      <c r="I15" s="3">
        <f t="shared" si="3"/>
        <v>719.88</v>
      </c>
      <c r="J15" s="1">
        <f ca="1">IF(tblSubscriptions[[#This Row],[RENEWAL DATE]]="","",tblSubscriptions[[#This Row],[RENEWAL DATE]]-TODAY())</f>
        <v>165</v>
      </c>
      <c r="L15"/>
      <c r="M15"/>
      <c r="N15"/>
    </row>
    <row r="16" spans="2:16" ht="30" customHeight="1" x14ac:dyDescent="0.25">
      <c r="B16" s="16" t="s">
        <v>5</v>
      </c>
      <c r="C16" s="16" t="s">
        <v>6</v>
      </c>
      <c r="D16" s="18">
        <v>44408</v>
      </c>
      <c r="E16" s="16" t="s">
        <v>10</v>
      </c>
      <c r="F16" s="17">
        <v>20</v>
      </c>
      <c r="G16" s="18">
        <v>44773</v>
      </c>
      <c r="H16" s="3">
        <f t="shared" si="2"/>
        <v>20</v>
      </c>
      <c r="I16" s="3">
        <f t="shared" si="3"/>
        <v>240</v>
      </c>
      <c r="J16" s="1">
        <f ca="1">IF(tblSubscriptions[[#This Row],[RENEWAL DATE]]="","",tblSubscriptions[[#This Row],[RENEWAL DATE]]-TODAY())</f>
        <v>11</v>
      </c>
      <c r="L16"/>
      <c r="M16"/>
      <c r="N16"/>
    </row>
    <row r="17" spans="2:14" ht="30" customHeight="1" x14ac:dyDescent="0.25">
      <c r="B17" s="16" t="s">
        <v>23</v>
      </c>
      <c r="C17" s="16" t="s">
        <v>24</v>
      </c>
      <c r="D17" s="18">
        <v>44562</v>
      </c>
      <c r="E17" s="16" t="s">
        <v>7</v>
      </c>
      <c r="F17" s="17">
        <v>99.99</v>
      </c>
      <c r="G17" s="18">
        <v>44783</v>
      </c>
      <c r="H17" s="3">
        <f t="shared" si="2"/>
        <v>8.3324999999999996</v>
      </c>
      <c r="I17" s="3">
        <f t="shared" si="3"/>
        <v>99.99</v>
      </c>
      <c r="J17" s="1">
        <f ca="1">IF(tblSubscriptions[[#This Row],[RENEWAL DATE]]="","",tblSubscriptions[[#This Row],[RENEWAL DATE]]-TODAY())</f>
        <v>21</v>
      </c>
      <c r="L17"/>
      <c r="M17"/>
      <c r="N17"/>
    </row>
    <row r="18" spans="2:14" ht="30" customHeight="1" x14ac:dyDescent="0.25">
      <c r="B18" s="16" t="s">
        <v>25</v>
      </c>
      <c r="C18" s="16" t="s">
        <v>24</v>
      </c>
      <c r="D18" s="18">
        <v>44562</v>
      </c>
      <c r="E18" s="16" t="s">
        <v>10</v>
      </c>
      <c r="F18" s="17">
        <v>54.99</v>
      </c>
      <c r="G18" s="18">
        <v>44927</v>
      </c>
      <c r="H18" s="3">
        <f t="shared" si="2"/>
        <v>54.99</v>
      </c>
      <c r="I18" s="3">
        <f t="shared" si="3"/>
        <v>659.88</v>
      </c>
      <c r="J18" s="1">
        <f ca="1">IF(tblSubscriptions[[#This Row],[RENEWAL DATE]]="","",tblSubscriptions[[#This Row],[RENEWAL DATE]]-TODAY())</f>
        <v>165</v>
      </c>
    </row>
  </sheetData>
  <mergeCells count="1">
    <mergeCell ref="B1:J1"/>
  </mergeCells>
  <conditionalFormatting sqref="B1">
    <cfRule type="expression" dxfId="24" priority="7">
      <formula>AND(ISNUMBER($J2),$J2&lt;=14)</formula>
    </cfRule>
    <cfRule type="expression" dxfId="23" priority="8">
      <formula>AND(ISNUMBER($J2),$J2&lt;=28)</formula>
    </cfRule>
  </conditionalFormatting>
  <conditionalFormatting sqref="B2:J998">
    <cfRule type="expression" dxfId="22" priority="5">
      <formula>AND(ISNUMBER($J2),$J2&lt;=14)</formula>
    </cfRule>
    <cfRule type="expression" dxfId="21" priority="6">
      <formula>AND(ISNUMBER($J2),$J2&lt;=28)</formula>
    </cfRule>
  </conditionalFormatting>
  <dataValidations count="1">
    <dataValidation type="list" allowBlank="1" showInputMessage="1" showErrorMessage="1" sqref="E11:E18" xr:uid="{6358E7D7-2277-4BBF-B1C2-1FDD75FB8B61}">
      <formula1>"Monthly,Annual"</formula1>
    </dataValidation>
  </dataValidations>
  <pageMargins left="0.7" right="0.7" top="0.75" bottom="0.75" header="0.3" footer="0.3"/>
  <pageSetup orientation="portrait" horizontalDpi="4294967293" verticalDpi="0" r:id="rId3"/>
  <drawing r:id="rId4"/>
  <tableParts count="1">
    <tablePart r:id="rId5"/>
  </tableParts>
</worksheet>
</file>

<file path=customUI/_rels/customUI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0.png"/></Relationships>
</file>

<file path=customUI/_rels/customUI14.xml.rels><?xml version="1.0" encoding="UTF-8" standalone="yes"?>
<Relationships xmlns="http://schemas.openxmlformats.org/package/2006/relationships"><Relationship Id="h2eicon" Type="http://schemas.openxmlformats.org/officeDocument/2006/relationships/image" Target="images/h2eicon.png"/></Relationships>
</file>

<file path=customUI/customUI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SUBSCRIPTION</vt:lpstr>
      <vt:lpstr>totalmonth</vt:lpstr>
      <vt:lpstr>totalyear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Jagielski</cp:lastModifiedBy>
  <dcterms:created xsi:type="dcterms:W3CDTF">2022-06-04T22:22:24Z</dcterms:created>
  <dcterms:modified xsi:type="dcterms:W3CDTF">2022-07-21T04:16:03Z</dcterms:modified>
</cp:coreProperties>
</file>